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.3\Usuarios E\USUARIOS\Funcional\LICITAÇÕES\2016\Pregão\PP 011-2016 - Materiais de Construção\"/>
    </mc:Choice>
  </mc:AlternateContent>
  <workbookProtection workbookAlgorithmName="SHA-512" workbookHashValue="ggEBs77AlBxEqvfJy/VhNhEGgOPmk0ojUFPMW/cxPnDMd3AFP7gVa43eSxG2c0hbbqzgEj6y+TaC/G944uXXrg==" workbookSaltValue="fhyCN3CGuoGQB3QB+asZVw==" workbookSpinCount="100000" lockStructure="1"/>
  <bookViews>
    <workbookView xWindow="0" yWindow="0" windowWidth="20490" windowHeight="9885"/>
  </bookViews>
  <sheets>
    <sheet name="Lote-1" sheetId="4" r:id="rId1"/>
    <sheet name="Lote-2" sheetId="3" r:id="rId2"/>
    <sheet name="Lote-3" sheetId="2" r:id="rId3"/>
    <sheet name="Lote-4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P5" i="1" s="1"/>
  <c r="L35" i="1" s="1"/>
  <c r="I21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M1" i="2"/>
  <c r="P5" i="2" s="1"/>
  <c r="L35" i="2" s="1"/>
  <c r="I21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M1" i="3"/>
  <c r="P5" i="3" s="1"/>
  <c r="L35" i="3" s="1"/>
  <c r="I21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M1" i="4"/>
  <c r="P5" i="4" s="1"/>
  <c r="L35" i="4" s="1"/>
  <c r="I2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P2" i="1" l="1"/>
  <c r="L19" i="1" s="1"/>
  <c r="P3" i="1"/>
  <c r="L24" i="1" s="1"/>
  <c r="L25" i="1" s="1"/>
  <c r="P4" i="1"/>
  <c r="L29" i="1" s="1"/>
  <c r="P1" i="1"/>
  <c r="L14" i="1" s="1"/>
  <c r="L15" i="1" s="1"/>
  <c r="L20" i="1"/>
  <c r="Q20" i="1"/>
  <c r="Q25" i="1"/>
  <c r="L30" i="1"/>
  <c r="Q30" i="1"/>
  <c r="Q15" i="1"/>
  <c r="M36" i="1"/>
  <c r="L36" i="1"/>
  <c r="Q36" i="1" s="1"/>
  <c r="P2" i="2"/>
  <c r="L19" i="2" s="1"/>
  <c r="P3" i="2"/>
  <c r="L24" i="2" s="1"/>
  <c r="L25" i="2" s="1"/>
  <c r="P4" i="2"/>
  <c r="L29" i="2" s="1"/>
  <c r="L30" i="2" s="1"/>
  <c r="P1" i="2"/>
  <c r="L14" i="2" s="1"/>
  <c r="L15" i="2" s="1"/>
  <c r="L20" i="2"/>
  <c r="Q20" i="2"/>
  <c r="Q25" i="2"/>
  <c r="Q30" i="2"/>
  <c r="Q15" i="2"/>
  <c r="M36" i="2"/>
  <c r="L36" i="2"/>
  <c r="Q36" i="2" s="1"/>
  <c r="P2" i="3"/>
  <c r="L19" i="3" s="1"/>
  <c r="P3" i="3"/>
  <c r="L24" i="3" s="1"/>
  <c r="L25" i="3" s="1"/>
  <c r="P4" i="3"/>
  <c r="L29" i="3" s="1"/>
  <c r="P1" i="3"/>
  <c r="L14" i="3" s="1"/>
  <c r="L20" i="3"/>
  <c r="Q20" i="3"/>
  <c r="L30" i="3"/>
  <c r="Q30" i="3"/>
  <c r="Q25" i="3"/>
  <c r="L15" i="3"/>
  <c r="Q15" i="3"/>
  <c r="M36" i="3"/>
  <c r="L36" i="3"/>
  <c r="Q36" i="3" s="1"/>
  <c r="P3" i="4"/>
  <c r="L24" i="4" s="1"/>
  <c r="P4" i="4"/>
  <c r="L29" i="4" s="1"/>
  <c r="P2" i="4"/>
  <c r="L19" i="4" s="1"/>
  <c r="Q20" i="4" s="1"/>
  <c r="P1" i="4"/>
  <c r="L14" i="4" s="1"/>
  <c r="Q15" i="4" s="1"/>
  <c r="L25" i="4"/>
  <c r="Q25" i="4"/>
  <c r="L30" i="4"/>
  <c r="Q30" i="4"/>
  <c r="M36" i="4"/>
  <c r="L36" i="4"/>
  <c r="Q36" i="4" s="1"/>
  <c r="M16" i="1" l="1"/>
  <c r="L16" i="1"/>
  <c r="Q16" i="1" s="1"/>
  <c r="M26" i="1"/>
  <c r="L26" i="1"/>
  <c r="Q26" i="1" s="1"/>
  <c r="M31" i="1"/>
  <c r="L31" i="1"/>
  <c r="Q31" i="1" s="1"/>
  <c r="M21" i="1"/>
  <c r="L21" i="1"/>
  <c r="Q21" i="1" s="1"/>
  <c r="M16" i="2"/>
  <c r="L16" i="2"/>
  <c r="Q16" i="2" s="1"/>
  <c r="M26" i="2"/>
  <c r="L26" i="2"/>
  <c r="Q26" i="2" s="1"/>
  <c r="M31" i="2"/>
  <c r="L31" i="2"/>
  <c r="Q31" i="2" s="1"/>
  <c r="M21" i="2"/>
  <c r="L21" i="2"/>
  <c r="Q21" i="2" s="1"/>
  <c r="M16" i="3"/>
  <c r="L16" i="3"/>
  <c r="Q16" i="3" s="1"/>
  <c r="M31" i="3"/>
  <c r="L31" i="3"/>
  <c r="Q31" i="3" s="1"/>
  <c r="M26" i="3"/>
  <c r="L26" i="3"/>
  <c r="Q26" i="3" s="1"/>
  <c r="M21" i="3"/>
  <c r="L21" i="3"/>
  <c r="Q21" i="3" s="1"/>
  <c r="L15" i="4"/>
  <c r="L16" i="4" s="1"/>
  <c r="Q16" i="4" s="1"/>
  <c r="L20" i="4"/>
  <c r="M21" i="4" s="1"/>
  <c r="L26" i="4"/>
  <c r="Q26" i="4" s="1"/>
  <c r="M26" i="4"/>
  <c r="M31" i="4"/>
  <c r="L31" i="4"/>
  <c r="Q31" i="4" s="1"/>
  <c r="M8" i="1" l="1"/>
  <c r="C47" i="1" s="1"/>
  <c r="M8" i="2"/>
  <c r="C45" i="2" s="1"/>
  <c r="M8" i="3"/>
  <c r="C27" i="3" s="1"/>
  <c r="L21" i="4"/>
  <c r="Q21" i="4" s="1"/>
  <c r="M8" i="4" s="1"/>
  <c r="C42" i="4" s="1"/>
  <c r="M16" i="4"/>
</calcChain>
</file>

<file path=xl/sharedStrings.xml><?xml version="1.0" encoding="utf-8"?>
<sst xmlns="http://schemas.openxmlformats.org/spreadsheetml/2006/main" count="406" uniqueCount="171">
  <si>
    <t>PREFEITURA MUNICIPAL DE OURO VERDE DE GOIAS - GO</t>
  </si>
  <si>
    <t>Planilha para Proposta do Pregão Nº 011/2016 Lote Nº 1</t>
  </si>
  <si>
    <t>PROPOSTA DE PREÇO</t>
  </si>
  <si>
    <t>LOTE 01 - FERRAGENS</t>
  </si>
  <si>
    <t>Modalidade</t>
  </si>
  <si>
    <t>Empresa</t>
  </si>
  <si>
    <t>Endereço</t>
  </si>
  <si>
    <t>Bairro</t>
  </si>
  <si>
    <t>Cidade</t>
  </si>
  <si>
    <t>CPF/CNPJ:</t>
  </si>
  <si>
    <t>Dt. Expedição</t>
  </si>
  <si>
    <t>Carimbo</t>
  </si>
  <si>
    <t xml:space="preserve">Solicitamos fornecer, mediante apresentação de proposta, e observando as condições em anexo, o preço, qualidade e </t>
  </si>
  <si>
    <t xml:space="preserve">prazo de pagamento das mercadorias e/ou serviços abaixo especificados, a está comissão, no endereço acima citado. </t>
  </si>
  <si>
    <t>OURO VERDE DE GOIAS, 00:00  HORAS DO DIA  20/06/2016.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</si>
  <si>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</si>
  <si>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</si>
  <si>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</si>
  <si>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</si>
  <si>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</si>
  <si>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</si>
  <si>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</si>
  <si>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</si>
  <si>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PREGO COM CABEÇA 24X72</t>
  </si>
  <si>
    <t>PREGO COM CABEÇA 18X27</t>
  </si>
  <si>
    <t>PREGO COM CABEÇA 17X21</t>
  </si>
  <si>
    <t>PREGO COM CABEÇA 22X42</t>
  </si>
  <si>
    <t>PREGO COM CABEÇA 15X15</t>
  </si>
  <si>
    <t>GRAMPO PARA CERCA 19X10</t>
  </si>
  <si>
    <t>ARAME RECOZIDO LISO Nº 14</t>
  </si>
  <si>
    <t>ARAME RECOZIDO LISO Nº 18</t>
  </si>
  <si>
    <t>ARAME GALVANIZADO LISO Nº 14</t>
  </si>
  <si>
    <t>ARAME GALVANIZADO LISO Nº 16</t>
  </si>
  <si>
    <t>ARAME GALVANIZADO LISO Nº 18</t>
  </si>
  <si>
    <t>UN</t>
  </si>
  <si>
    <t>ARRUELA FUNILEIRO 3/8 MM</t>
  </si>
  <si>
    <t>ARRUELA LISA 3/8</t>
  </si>
  <si>
    <t>BARRA DE FERRO ROSCADA 1 M X 3/8</t>
  </si>
  <si>
    <t>BARRA DE FERRO 12 M X 5/16"</t>
  </si>
  <si>
    <t>BARRA DE FERRO 12 M X 3/8</t>
  </si>
  <si>
    <t>BARRA DE FERRO 12 M X 4/2</t>
  </si>
  <si>
    <t>Valor por extenso:</t>
  </si>
  <si>
    <t>Um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</si>
  <si>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</si>
  <si>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</si>
  <si>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</si>
  <si>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</si>
  <si>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</si>
  <si>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</si>
  <si>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</si>
  <si>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</si>
  <si>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</si>
  <si>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</si>
  <si>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</si>
  <si>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</si>
  <si>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</si>
  <si>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</si>
  <si>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Dezesseis</t>
  </si>
  <si>
    <t>Dezessete</t>
  </si>
  <si>
    <t>Dezoito</t>
  </si>
  <si>
    <t>Dezenove</t>
  </si>
  <si>
    <t>Vinte</t>
  </si>
  <si>
    <t>Trinta</t>
  </si>
  <si>
    <t>Quarenta</t>
  </si>
  <si>
    <t>Cinquenta</t>
  </si>
  <si>
    <t>Sessenta</t>
  </si>
  <si>
    <t>Setenta</t>
  </si>
  <si>
    <t>Oitenta</t>
  </si>
  <si>
    <t>Noventa</t>
  </si>
  <si>
    <t>Cem</t>
  </si>
  <si>
    <t>Duzentos</t>
  </si>
  <si>
    <t>Trezentos</t>
  </si>
  <si>
    <t>Quatrocentos</t>
  </si>
  <si>
    <t>Quinhentos</t>
  </si>
  <si>
    <t>Seiscentos</t>
  </si>
  <si>
    <t>Setecentos</t>
  </si>
  <si>
    <t>Oitocentos</t>
  </si>
  <si>
    <t>Novecentos</t>
  </si>
  <si>
    <t>Planilha para Proposta do Pregão Nº 011/2016 Lote Nº 2</t>
  </si>
  <si>
    <t>LOTE 02 - MATERIAIS DE CONSTRUÇÃO</t>
  </si>
  <si>
    <t>CIMENTO ENSACADO 50 KG CP II Z 32</t>
  </si>
  <si>
    <t>BLOCO CERÂMICO 8 FUROS 9X19X19 CM</t>
  </si>
  <si>
    <t>BLOCO CERÂMICO 6 FUROS 9X14X19 CM</t>
  </si>
  <si>
    <t>TN</t>
  </si>
  <si>
    <t>AREIA GROSSA</t>
  </si>
  <si>
    <t>BRITA 0</t>
  </si>
  <si>
    <t>TIJOLO COMUM MACIÇO 4,5X09X19 CM</t>
  </si>
  <si>
    <t>TELHA DE AMIANTO 366 CM X 110 CM X 6 MM</t>
  </si>
  <si>
    <t>TELHA DE AMIANTO ONDULADA 244 CM X 110 CM X 6 MM</t>
  </si>
  <si>
    <t>PORTA DE AÇO 2,10 X 0,80 M</t>
  </si>
  <si>
    <t>PORTA DE AÇO 2,10 X 0,60 M</t>
  </si>
  <si>
    <t>JANELA DE AÇO 0,40 X 0,60 M</t>
  </si>
  <si>
    <t>JANELA DE AÇO 1,20 X 1 M</t>
  </si>
  <si>
    <t>CAIXA DE ÁGUA POLIETILENO 1000 LITROS</t>
  </si>
  <si>
    <t>M</t>
  </si>
  <si>
    <t>LONA PLÁSTICA MANTA PRETA/BRANCA 150 MICRAS</t>
  </si>
  <si>
    <t>Planilha para Proposta do Pregão Nº 011/2016 Lote Nº 3</t>
  </si>
  <si>
    <t>LOTE 03 - MATERIAIS PARA PINTURA</t>
  </si>
  <si>
    <t>CAL PARA PINTURA 08 KG</t>
  </si>
  <si>
    <t>TINTA ÓLEO 3,6 L</t>
  </si>
  <si>
    <t>TINTA LÁTEX PVA 18 L</t>
  </si>
  <si>
    <t>TINTA LÁTEX ACRÍLICA 18 L</t>
  </si>
  <si>
    <t>MASSA CORRIDA PVA LATA 20 KG</t>
  </si>
  <si>
    <t>MASSA CORRIDA ACRÍLICA LATA 20 KG</t>
  </si>
  <si>
    <t>PINCEL 1/2"</t>
  </si>
  <si>
    <t>PINCEL 3/4</t>
  </si>
  <si>
    <t>PINCEL 1"</t>
  </si>
  <si>
    <t>PINCEL 1 1/2"</t>
  </si>
  <si>
    <t>PINCEL 2"</t>
  </si>
  <si>
    <t>PINCEL 2 1/2"</t>
  </si>
  <si>
    <t>PINCEL 3 1/2"</t>
  </si>
  <si>
    <t>PINCEL 3"</t>
  </si>
  <si>
    <t>PINCEL 4"</t>
  </si>
  <si>
    <t>PINCEL 4 1/2</t>
  </si>
  <si>
    <t>PINCEL 5</t>
  </si>
  <si>
    <t>ROLO PARA PINTURA EXTRA (PELO DE CARNEIRO) 23 CM</t>
  </si>
  <si>
    <t>ROLO PARA PINTURA EXTRA ( PELO DE CARNEIRO ) 05 CM</t>
  </si>
  <si>
    <t>ROLO P/ PINTURA ANTIGOTAS 23 CM</t>
  </si>
  <si>
    <t>ROLO P/ PINTURA ANTIGOTAS 05 CM</t>
  </si>
  <si>
    <t>ROLO P/ PINTURA MISTO 23 CM</t>
  </si>
  <si>
    <t>ROLO P/ PINTURA MISTO 05 CM</t>
  </si>
  <si>
    <t>ROLO P/ PINTURA DE ESPUMA 23 CM</t>
  </si>
  <si>
    <t>ROLO P/ PINTURA DE ESPUMA 05 CM</t>
  </si>
  <si>
    <t>BROXA REDONDA</t>
  </si>
  <si>
    <t>BROXA QUADRADA</t>
  </si>
  <si>
    <t>FITA CREPE 50 X 50 MM</t>
  </si>
  <si>
    <t>FITA CREPE 50 M X 25 MM</t>
  </si>
  <si>
    <t>FITA CREPE 50 M X 18 MM</t>
  </si>
  <si>
    <t>TINTA SPLAY 360 ML CORES DIVERSAS</t>
  </si>
  <si>
    <t>COLA BRANCA 1L</t>
  </si>
  <si>
    <t>Planilha para Proposta do Pregão Nº 011/2016 Lote Nº 4</t>
  </si>
  <si>
    <t>LOTE 04 - MATERIAL HIDRAULICO</t>
  </si>
  <si>
    <t>BARRA DE CANO SOLDÁVEL 25 MM X 6 MM</t>
  </si>
  <si>
    <t>BARRA DE CANO PARA ESGOTO 100 MM X 6 M</t>
  </si>
  <si>
    <t>BARRA DE CANO PARA ESGOTO 50 MM X 6 M</t>
  </si>
  <si>
    <t>BARRA DE CANO PARA ESGOSTO 40MMX6MM</t>
  </si>
  <si>
    <t>BARRA DE CANO PARA ESGOTO 75 MM X 6 M</t>
  </si>
  <si>
    <t>BARRA DE CANO PARA ESGOTO 150 MM X 6 M</t>
  </si>
  <si>
    <t>BARRA DE CANO PARA ESGOTO 200 MM X 6 M</t>
  </si>
  <si>
    <t>BARRA DE CANO SOLDÁVEL 50 MM X 6 M</t>
  </si>
  <si>
    <t>FITA VEDA ROSCA 25 M</t>
  </si>
  <si>
    <t>LUVA 25MM LL</t>
  </si>
  <si>
    <t>LUVA 25 MM X 3/4" LR</t>
  </si>
  <si>
    <t>LUVA 25 MM X 1/2" LR</t>
  </si>
  <si>
    <t>LUVA DE CORRER 25 MM</t>
  </si>
  <si>
    <t>JOELHO PVC 25 MM LL</t>
  </si>
  <si>
    <t>JOELHO PVC 25 MM LR</t>
  </si>
  <si>
    <t>JOELHO PVC 25 MM X 3/4" LR</t>
  </si>
  <si>
    <t>JOELHO PVC 25 MM X 1/2" LR</t>
  </si>
  <si>
    <t>JOELHO PVC 90º ESGOTO 100 MM</t>
  </si>
  <si>
    <t>JOELHO PVC 45º ESGOTO 100 MM</t>
  </si>
  <si>
    <t>SIFÃO AJUSTÁVEL MULTIUSO COPO</t>
  </si>
  <si>
    <t>SIFÃO AJUSTÁVEL PARA PIA AMERICANA</t>
  </si>
  <si>
    <t>ADESIVO PLÁSTICO PARA PVC INCOLOR FRASCO 175G</t>
  </si>
  <si>
    <t>CURVA PVC 90º 100 MM</t>
  </si>
  <si>
    <t>CURVA PVC 45º 100 MM</t>
  </si>
  <si>
    <t>TÊ PVC 90º 100 MM</t>
  </si>
  <si>
    <t>TÊ PVC 45º 100 MM</t>
  </si>
  <si>
    <t>BUCHA DE REDUÇÃO 1 1/2" X 1"</t>
  </si>
  <si>
    <t>BUCHA DE REDUÇÃO 1" X 3/4"</t>
  </si>
  <si>
    <t>BUCHA DE REDUÇÃO 3/4 X 1/2"</t>
  </si>
  <si>
    <t>NIPLE 1/2"</t>
  </si>
  <si>
    <t>NIPLE 3/4"</t>
  </si>
  <si>
    <t>NIPLE 1</t>
  </si>
  <si>
    <t>TORNEIRA DE PLÁSTICO PARA JARDIM 3/4</t>
  </si>
  <si>
    <t>TORNEIRA METAL MESA 1/2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</si>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</sst>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0.0000_);\(\ ###,##0.0000\)"/>
    <numFmt numFmtId="165" formatCode="&quot;R$&quot;\ #,##0.0000_);\(&quot;R$&quot;\ #,##0.00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49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tabSelected="1" workbookViewId="0"/>
  </sheetViews>
  <sheetFormatPr defaultRowHeight="15" x14ac:dyDescent="0.25"/>
  <cols>
    <col min="1" max="1" width="7.7109375" customWidth="1"/>
    <col min="2" max="2" width="6.5703125" bestFit="1" customWidth="1"/>
    <col min="3" max="3" width="8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17" x14ac:dyDescent="0.25">
      <c r="I1" s="23" t="s">
        <v>42</v>
      </c>
      <c r="J1" s="23" t="s">
        <v>61</v>
      </c>
      <c r="K1" s="23" t="s">
        <v>69</v>
      </c>
      <c r="M1" s="23" t="str">
        <f>TEXT(I21,"000000000000,00")</f>
        <v>000000000000,00</v>
      </c>
      <c r="P1" s="23" t="str">
        <f>MID(M1,1,3)</f>
        <v>000</v>
      </c>
    </row>
    <row r="2" spans="1:17" ht="15.75" x14ac:dyDescent="0.25">
      <c r="D2" s="1" t="s">
        <v>0</v>
      </c>
      <c r="E2" s="2"/>
      <c r="F2" s="2"/>
      <c r="G2" s="2"/>
      <c r="I2" s="23" t="s">
        <v>43</v>
      </c>
      <c r="J2" s="23" t="s">
        <v>62</v>
      </c>
      <c r="K2" s="23" t="s">
        <v>70</v>
      </c>
      <c r="P2" s="23" t="str">
        <f>MID(M1,4,3)</f>
        <v>000</v>
      </c>
    </row>
    <row r="3" spans="1:17" ht="15.75" x14ac:dyDescent="0.25">
      <c r="D3" s="1" t="s">
        <v>1</v>
      </c>
      <c r="E3" s="2"/>
      <c r="F3" s="2"/>
      <c r="G3" s="2"/>
      <c r="I3" s="23" t="s">
        <v>44</v>
      </c>
      <c r="J3" s="23" t="s">
        <v>63</v>
      </c>
      <c r="K3" s="23" t="s">
        <v>71</v>
      </c>
      <c r="P3" s="23" t="str">
        <f>MID(M1,7,3)</f>
        <v>000</v>
      </c>
    </row>
    <row r="4" spans="1:17" x14ac:dyDescent="0.25">
      <c r="I4" s="23" t="s">
        <v>45</v>
      </c>
      <c r="J4" s="23" t="s">
        <v>64</v>
      </c>
      <c r="K4" s="23" t="s">
        <v>72</v>
      </c>
      <c r="P4" s="23" t="str">
        <f>MID(M1,10,3)</f>
        <v>000</v>
      </c>
    </row>
    <row r="5" spans="1:17" x14ac:dyDescent="0.25">
      <c r="I5" s="23" t="s">
        <v>46</v>
      </c>
      <c r="J5" s="23" t="s">
        <v>65</v>
      </c>
      <c r="K5" s="23" t="s">
        <v>73</v>
      </c>
      <c r="P5" s="23" t="str">
        <f>IF(VALUE(MID(M1,14,2))&gt;0,MID(M1,14,2),"000")</f>
        <v>000</v>
      </c>
    </row>
    <row r="6" spans="1:17" x14ac:dyDescent="0.25">
      <c r="I6" s="23" t="s">
        <v>47</v>
      </c>
      <c r="J6" s="23" t="s">
        <v>66</v>
      </c>
      <c r="K6" s="23" t="s">
        <v>74</v>
      </c>
    </row>
    <row r="7" spans="1:17" x14ac:dyDescent="0.25">
      <c r="A7" s="3" t="s">
        <v>2</v>
      </c>
      <c r="B7" s="2"/>
      <c r="C7" s="2"/>
      <c r="D7" s="2"/>
      <c r="E7" s="2"/>
      <c r="F7" s="2"/>
      <c r="G7" s="2"/>
      <c r="I7" s="23" t="s">
        <v>48</v>
      </c>
      <c r="J7" s="23" t="s">
        <v>67</v>
      </c>
      <c r="K7" s="23" t="s">
        <v>75</v>
      </c>
    </row>
    <row r="8" spans="1:17" x14ac:dyDescent="0.25">
      <c r="A8" s="3" t="s">
        <v>3</v>
      </c>
      <c r="B8" s="2"/>
      <c r="C8" s="2"/>
      <c r="D8" s="2"/>
      <c r="E8" s="2"/>
      <c r="F8" s="2"/>
      <c r="G8" s="2"/>
      <c r="I8" s="23" t="s">
        <v>49</v>
      </c>
      <c r="J8" s="23" t="s">
        <v>68</v>
      </c>
      <c r="K8" s="23" t="s">
        <v>76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17" x14ac:dyDescent="0.25">
      <c r="I9" s="23" t="s">
        <v>50</v>
      </c>
      <c r="J9" s="23" t="s">
        <v>69</v>
      </c>
      <c r="K9" s="23" t="s">
        <v>77</v>
      </c>
    </row>
    <row r="10" spans="1:17" x14ac:dyDescent="0.25">
      <c r="A10" s="7" t="s">
        <v>4</v>
      </c>
      <c r="B10" s="8"/>
      <c r="C10" s="9"/>
      <c r="D10" s="10"/>
      <c r="E10" s="10"/>
      <c r="I10" s="23" t="s">
        <v>51</v>
      </c>
    </row>
    <row r="11" spans="1:17" x14ac:dyDescent="0.25">
      <c r="A11" s="7" t="s">
        <v>5</v>
      </c>
      <c r="B11" s="8"/>
      <c r="C11" s="9"/>
      <c r="D11" s="10"/>
      <c r="E11" s="10"/>
      <c r="I11" s="23" t="s">
        <v>52</v>
      </c>
    </row>
    <row r="12" spans="1:17" x14ac:dyDescent="0.25">
      <c r="A12" s="7" t="s">
        <v>6</v>
      </c>
      <c r="B12" s="8"/>
      <c r="C12" s="9"/>
      <c r="D12" s="10"/>
      <c r="E12" s="10"/>
      <c r="I12" s="23" t="s">
        <v>53</v>
      </c>
    </row>
    <row r="13" spans="1:17" x14ac:dyDescent="0.25">
      <c r="A13" s="7" t="s">
        <v>7</v>
      </c>
      <c r="B13" s="8"/>
      <c r="C13" s="9"/>
      <c r="D13" s="10"/>
      <c r="E13" s="10"/>
      <c r="I13" s="23" t="s">
        <v>54</v>
      </c>
    </row>
    <row r="14" spans="1:17" x14ac:dyDescent="0.25">
      <c r="A14" s="7" t="s">
        <v>8</v>
      </c>
      <c r="B14" s="8"/>
      <c r="C14" s="9"/>
      <c r="D14" s="10"/>
      <c r="E14" s="10"/>
      <c r="I14" s="23" t="s">
        <v>55</v>
      </c>
      <c r="L14" s="23" t="str">
        <f>P1</f>
        <v>000</v>
      </c>
    </row>
    <row r="15" spans="1:17" x14ac:dyDescent="0.25">
      <c r="A15" s="7" t="s">
        <v>9</v>
      </c>
      <c r="B15" s="8"/>
      <c r="C15" s="11"/>
      <c r="D15" s="10"/>
      <c r="E15" s="10"/>
      <c r="F15" s="5" t="s">
        <v>11</v>
      </c>
      <c r="G15" s="2"/>
      <c r="I15" s="23" t="s">
        <v>56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</row>
    <row r="16" spans="1:17" x14ac:dyDescent="0.25">
      <c r="A16" s="7" t="s">
        <v>10</v>
      </c>
      <c r="B16" s="8"/>
      <c r="C16" s="12"/>
      <c r="D16" s="10"/>
      <c r="E16" s="10"/>
      <c r="I16" s="23" t="s">
        <v>57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</row>
    <row r="17" spans="1:26" x14ac:dyDescent="0.25">
      <c r="I17" s="23" t="s">
        <v>58</v>
      </c>
    </row>
    <row r="18" spans="1:26" x14ac:dyDescent="0.25">
      <c r="B18" s="6" t="s">
        <v>12</v>
      </c>
      <c r="C18" s="2"/>
      <c r="D18" s="2"/>
      <c r="E18" s="2"/>
      <c r="F18" s="2"/>
      <c r="G18" s="2"/>
      <c r="I18" s="23" t="s">
        <v>59</v>
      </c>
    </row>
    <row r="19" spans="1:26" x14ac:dyDescent="0.25">
      <c r="A19" s="6" t="s">
        <v>13</v>
      </c>
      <c r="B19" s="2"/>
      <c r="C19" s="2"/>
      <c r="D19" s="2"/>
      <c r="E19" s="2"/>
      <c r="F19" s="2"/>
      <c r="G19" s="2"/>
      <c r="I19" s="23" t="s">
        <v>60</v>
      </c>
      <c r="L19" s="23" t="str">
        <f>P2</f>
        <v>000</v>
      </c>
    </row>
    <row r="20" spans="1:26" x14ac:dyDescent="0.25">
      <c r="A20" s="4" t="s">
        <v>14</v>
      </c>
      <c r="B20" s="2"/>
      <c r="C20" s="2"/>
      <c r="D20" s="2"/>
      <c r="E20" s="2"/>
      <c r="F20" s="2"/>
      <c r="G20" s="2"/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</row>
    <row r="21" spans="1:26" x14ac:dyDescent="0.25">
      <c r="I21" s="24">
        <f>G40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</row>
    <row r="22" spans="1:26" x14ac:dyDescent="0.25">
      <c r="A22" s="13" t="s">
        <v>15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26" x14ac:dyDescent="0.25">
      <c r="A23" s="14">
        <v>1</v>
      </c>
      <c r="B23" s="14" t="s">
        <v>22</v>
      </c>
      <c r="C23" s="16">
        <v>30</v>
      </c>
      <c r="D23" s="17" t="s">
        <v>23</v>
      </c>
      <c r="E23" s="18"/>
      <c r="F23" s="19"/>
      <c r="G23" s="20">
        <f>IFERROR(C23*F23,0)</f>
        <v>0</v>
      </c>
      <c r="Z23" s="15">
        <v>24198</v>
      </c>
    </row>
    <row r="24" spans="1:26" x14ac:dyDescent="0.25">
      <c r="A24" s="14">
        <v>2</v>
      </c>
      <c r="B24" s="14" t="s">
        <v>22</v>
      </c>
      <c r="C24" s="16">
        <v>30</v>
      </c>
      <c r="D24" s="17" t="s">
        <v>24</v>
      </c>
      <c r="E24" s="18"/>
      <c r="F24" s="19"/>
      <c r="G24" s="20">
        <f>IFERROR(C24*F24,0)</f>
        <v>0</v>
      </c>
      <c r="L24" s="23" t="str">
        <f>P3</f>
        <v>000</v>
      </c>
      <c r="Z24" s="15">
        <v>24199</v>
      </c>
    </row>
    <row r="25" spans="1:26" x14ac:dyDescent="0.25">
      <c r="A25" s="14">
        <v>3</v>
      </c>
      <c r="B25" s="14" t="s">
        <v>22</v>
      </c>
      <c r="C25" s="16">
        <v>30</v>
      </c>
      <c r="D25" s="17" t="s">
        <v>25</v>
      </c>
      <c r="E25" s="18"/>
      <c r="F25" s="19"/>
      <c r="G25" s="20">
        <f>IFERROR(C25*F25,0)</f>
        <v>0</v>
      </c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  <c r="Z25" s="15">
        <v>24200</v>
      </c>
    </row>
    <row r="26" spans="1:26" x14ac:dyDescent="0.25">
      <c r="A26" s="14">
        <v>4</v>
      </c>
      <c r="B26" s="14" t="s">
        <v>22</v>
      </c>
      <c r="C26" s="16">
        <v>30</v>
      </c>
      <c r="D26" s="17" t="s">
        <v>26</v>
      </c>
      <c r="E26" s="18"/>
      <c r="F26" s="19"/>
      <c r="G26" s="20">
        <f>IFERROR(C26*F26,0)</f>
        <v>0</v>
      </c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  <c r="Z26" s="15">
        <v>24201</v>
      </c>
    </row>
    <row r="27" spans="1:26" x14ac:dyDescent="0.25">
      <c r="A27" s="14">
        <v>5</v>
      </c>
      <c r="B27" s="14" t="s">
        <v>22</v>
      </c>
      <c r="C27" s="16">
        <v>30</v>
      </c>
      <c r="D27" s="17" t="s">
        <v>27</v>
      </c>
      <c r="E27" s="18"/>
      <c r="F27" s="19"/>
      <c r="G27" s="20">
        <f>IFERROR(C27*F27,0)</f>
        <v>0</v>
      </c>
      <c r="Z27" s="15">
        <v>24202</v>
      </c>
    </row>
    <row r="28" spans="1:26" x14ac:dyDescent="0.25">
      <c r="A28" s="14">
        <v>6</v>
      </c>
      <c r="B28" s="14" t="s">
        <v>22</v>
      </c>
      <c r="C28" s="16">
        <v>30</v>
      </c>
      <c r="D28" s="17" t="s">
        <v>28</v>
      </c>
      <c r="E28" s="18"/>
      <c r="F28" s="19"/>
      <c r="G28" s="20">
        <f>IFERROR(C28*F28,0)</f>
        <v>0</v>
      </c>
      <c r="Z28" s="15">
        <v>24203</v>
      </c>
    </row>
    <row r="29" spans="1:26" x14ac:dyDescent="0.25">
      <c r="A29" s="14">
        <v>7</v>
      </c>
      <c r="B29" s="14" t="s">
        <v>22</v>
      </c>
      <c r="C29" s="16">
        <v>30</v>
      </c>
      <c r="D29" s="17" t="s">
        <v>29</v>
      </c>
      <c r="E29" s="18"/>
      <c r="F29" s="19"/>
      <c r="G29" s="20">
        <f>IFERROR(C29*F29,0)</f>
        <v>0</v>
      </c>
      <c r="L29" s="23" t="str">
        <f>P4</f>
        <v>000</v>
      </c>
      <c r="Z29" s="15">
        <v>22036</v>
      </c>
    </row>
    <row r="30" spans="1:26" x14ac:dyDescent="0.25">
      <c r="A30" s="14">
        <v>8</v>
      </c>
      <c r="B30" s="14" t="s">
        <v>22</v>
      </c>
      <c r="C30" s="16">
        <v>30</v>
      </c>
      <c r="D30" s="17" t="s">
        <v>30</v>
      </c>
      <c r="E30" s="18"/>
      <c r="F30" s="19"/>
      <c r="G30" s="20">
        <f>IFERROR(C30*F30,0)</f>
        <v>0</v>
      </c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  <c r="Z30" s="15">
        <v>22068</v>
      </c>
    </row>
    <row r="31" spans="1:26" x14ac:dyDescent="0.25">
      <c r="A31" s="14">
        <v>9</v>
      </c>
      <c r="B31" s="14" t="s">
        <v>22</v>
      </c>
      <c r="C31" s="16">
        <v>30</v>
      </c>
      <c r="D31" s="17" t="s">
        <v>31</v>
      </c>
      <c r="E31" s="18"/>
      <c r="F31" s="19"/>
      <c r="G31" s="20">
        <f>IFERROR(C31*F31,0)</f>
        <v>0</v>
      </c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  <c r="Z31" s="15">
        <v>24204</v>
      </c>
    </row>
    <row r="32" spans="1:26" x14ac:dyDescent="0.25">
      <c r="A32" s="14">
        <v>10</v>
      </c>
      <c r="B32" s="14" t="s">
        <v>22</v>
      </c>
      <c r="C32" s="16">
        <v>30</v>
      </c>
      <c r="D32" s="17" t="s">
        <v>32</v>
      </c>
      <c r="E32" s="18"/>
      <c r="F32" s="19"/>
      <c r="G32" s="20">
        <f>IFERROR(C32*F32,0)</f>
        <v>0</v>
      </c>
      <c r="Z32" s="15">
        <v>24205</v>
      </c>
    </row>
    <row r="33" spans="1:26" x14ac:dyDescent="0.25">
      <c r="A33" s="14">
        <v>11</v>
      </c>
      <c r="B33" s="14" t="s">
        <v>22</v>
      </c>
      <c r="C33" s="16">
        <v>30</v>
      </c>
      <c r="D33" s="17" t="s">
        <v>33</v>
      </c>
      <c r="E33" s="18"/>
      <c r="F33" s="19"/>
      <c r="G33" s="20">
        <f>IFERROR(C33*F33,0)</f>
        <v>0</v>
      </c>
      <c r="Z33" s="15">
        <v>24206</v>
      </c>
    </row>
    <row r="34" spans="1:26" x14ac:dyDescent="0.25">
      <c r="A34" s="14">
        <v>12</v>
      </c>
      <c r="B34" s="14" t="s">
        <v>34</v>
      </c>
      <c r="C34" s="16">
        <v>100</v>
      </c>
      <c r="D34" s="17" t="s">
        <v>35</v>
      </c>
      <c r="E34" s="18"/>
      <c r="F34" s="19"/>
      <c r="G34" s="20">
        <f>IFERROR(C34*F34,0)</f>
        <v>0</v>
      </c>
      <c r="Z34" s="15">
        <v>24207</v>
      </c>
    </row>
    <row r="35" spans="1:26" x14ac:dyDescent="0.25">
      <c r="A35" s="14">
        <v>13</v>
      </c>
      <c r="B35" s="14" t="s">
        <v>34</v>
      </c>
      <c r="C35" s="16">
        <v>100</v>
      </c>
      <c r="D35" s="17" t="s">
        <v>36</v>
      </c>
      <c r="E35" s="18"/>
      <c r="F35" s="19"/>
      <c r="G35" s="20">
        <f>IFERROR(C35*F35,0)</f>
        <v>0</v>
      </c>
      <c r="L35" s="23" t="str">
        <f>P5</f>
        <v>000</v>
      </c>
      <c r="Z35" s="15">
        <v>4954</v>
      </c>
    </row>
    <row r="36" spans="1:26" x14ac:dyDescent="0.25">
      <c r="A36" s="14">
        <v>14</v>
      </c>
      <c r="B36" s="14" t="s">
        <v>34</v>
      </c>
      <c r="C36" s="16">
        <v>30</v>
      </c>
      <c r="D36" s="17" t="s">
        <v>37</v>
      </c>
      <c r="E36" s="18"/>
      <c r="F36" s="19"/>
      <c r="G36" s="20">
        <f>IFERROR(C36*F36,0)</f>
        <v>0</v>
      </c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  <c r="Z36" s="15">
        <v>24208</v>
      </c>
    </row>
    <row r="37" spans="1:26" x14ac:dyDescent="0.25">
      <c r="A37" s="14">
        <v>15</v>
      </c>
      <c r="B37" s="14" t="s">
        <v>34</v>
      </c>
      <c r="C37" s="16">
        <v>50</v>
      </c>
      <c r="D37" s="17" t="s">
        <v>38</v>
      </c>
      <c r="E37" s="18"/>
      <c r="F37" s="19"/>
      <c r="G37" s="20">
        <f>IFERROR(C37*F37,0)</f>
        <v>0</v>
      </c>
      <c r="Z37" s="15">
        <v>22069</v>
      </c>
    </row>
    <row r="38" spans="1:26" x14ac:dyDescent="0.25">
      <c r="A38" s="14">
        <v>16</v>
      </c>
      <c r="B38" s="14" t="s">
        <v>34</v>
      </c>
      <c r="C38" s="16">
        <v>50</v>
      </c>
      <c r="D38" s="17" t="s">
        <v>39</v>
      </c>
      <c r="E38" s="18"/>
      <c r="F38" s="19"/>
      <c r="G38" s="20">
        <f>IFERROR(C38*F38,0)</f>
        <v>0</v>
      </c>
      <c r="Z38" s="15">
        <v>24209</v>
      </c>
    </row>
    <row r="39" spans="1:26" x14ac:dyDescent="0.25">
      <c r="A39" s="14">
        <v>17</v>
      </c>
      <c r="B39" s="14" t="s">
        <v>34</v>
      </c>
      <c r="C39" s="16">
        <v>50</v>
      </c>
      <c r="D39" s="17" t="s">
        <v>40</v>
      </c>
      <c r="E39" s="18"/>
      <c r="F39" s="19"/>
      <c r="G39" s="20">
        <f>IFERROR(C39*F39,0)</f>
        <v>0</v>
      </c>
      <c r="Z39" s="15">
        <v>24210</v>
      </c>
    </row>
    <row r="40" spans="1:26" x14ac:dyDescent="0.25">
      <c r="G40" s="21">
        <f>SUM(G23:G24:G25:G26:G27:G28:G29:G30:G31:G32:G33:G34:G35:G36:G37:G38:G39)</f>
        <v>0</v>
      </c>
    </row>
    <row r="42" spans="1:26" x14ac:dyDescent="0.25">
      <c r="A42" s="22" t="s">
        <v>41</v>
      </c>
      <c r="B42" s="10"/>
      <c r="C42" s="25" t="str">
        <f ca="1">M8</f>
        <v xml:space="preserve">    </v>
      </c>
      <c r="D42" s="10"/>
      <c r="E42" s="10"/>
      <c r="F42" s="10"/>
      <c r="G42" s="10"/>
    </row>
  </sheetData>
  <sheetProtection algorithmName="SHA-512" hashValue="tzXn/d0mHsX7KCznUBMsl6c/E8l/ZUeLh42oKRFdPFC5/VDUGOKSTbtioMup2fKME4JqpuUPZFsbYvjuGwjzig==" saltValue="jANZe3CV0hQ83hq3Bq76kA==" spinCount="100000" sheet="1" objects="1" scenarios="1"/>
  <mergeCells count="24">
    <mergeCell ref="A16:B16"/>
    <mergeCell ref="C16:E16"/>
    <mergeCell ref="F15:G15"/>
    <mergeCell ref="B18:G18"/>
    <mergeCell ref="A19:G19"/>
    <mergeCell ref="A42:B42"/>
    <mergeCell ref="C42:G42"/>
    <mergeCell ref="C12:E12"/>
    <mergeCell ref="A13:B13"/>
    <mergeCell ref="C13:E13"/>
    <mergeCell ref="A14:B14"/>
    <mergeCell ref="C14:E14"/>
    <mergeCell ref="A15:B15"/>
    <mergeCell ref="C15:E15"/>
    <mergeCell ref="D2:G2"/>
    <mergeCell ref="D3:G3"/>
    <mergeCell ref="A7:G7"/>
    <mergeCell ref="A8:G8"/>
    <mergeCell ref="A20:G20"/>
    <mergeCell ref="A10:B10"/>
    <mergeCell ref="C10:E10"/>
    <mergeCell ref="A11:B11"/>
    <mergeCell ref="C11:E11"/>
    <mergeCell ref="A12:B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workbookViewId="0"/>
  </sheetViews>
  <sheetFormatPr defaultRowHeight="15" x14ac:dyDescent="0.25"/>
  <cols>
    <col min="1" max="1" width="7.7109375" customWidth="1"/>
    <col min="2" max="2" width="6.5703125" bestFit="1" customWidth="1"/>
    <col min="3" max="3" width="10.2851562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26" x14ac:dyDescent="0.25">
      <c r="I1" s="23" t="s">
        <v>42</v>
      </c>
      <c r="J1" s="23" t="s">
        <v>61</v>
      </c>
      <c r="K1" s="23" t="s">
        <v>69</v>
      </c>
      <c r="M1" s="23" t="str">
        <f>TEXT(I21,"000000000000,00")</f>
        <v>000000000000,00</v>
      </c>
      <c r="P1" s="23" t="str">
        <f>MID(M1,1,3)</f>
        <v>000</v>
      </c>
    </row>
    <row r="2" spans="1:26" ht="15.75" x14ac:dyDescent="0.25">
      <c r="D2" s="1" t="s">
        <v>0</v>
      </c>
      <c r="E2" s="2"/>
      <c r="F2" s="2"/>
      <c r="G2" s="2"/>
      <c r="I2" s="23" t="s">
        <v>43</v>
      </c>
      <c r="J2" s="23" t="s">
        <v>62</v>
      </c>
      <c r="K2" s="23" t="s">
        <v>70</v>
      </c>
      <c r="P2" s="23" t="str">
        <f>MID(M1,4,3)</f>
        <v>000</v>
      </c>
    </row>
    <row r="3" spans="1:26" ht="15.75" x14ac:dyDescent="0.25">
      <c r="D3" s="1" t="s">
        <v>78</v>
      </c>
      <c r="E3" s="2"/>
      <c r="F3" s="2"/>
      <c r="G3" s="2"/>
      <c r="I3" s="23" t="s">
        <v>44</v>
      </c>
      <c r="J3" s="23" t="s">
        <v>63</v>
      </c>
      <c r="K3" s="23" t="s">
        <v>71</v>
      </c>
      <c r="P3" s="23" t="str">
        <f>MID(M1,7,3)</f>
        <v>000</v>
      </c>
    </row>
    <row r="4" spans="1:26" x14ac:dyDescent="0.25">
      <c r="I4" s="23" t="s">
        <v>45</v>
      </c>
      <c r="J4" s="23" t="s">
        <v>64</v>
      </c>
      <c r="K4" s="23" t="s">
        <v>72</v>
      </c>
      <c r="P4" s="23" t="str">
        <f>MID(M1,10,3)</f>
        <v>000</v>
      </c>
    </row>
    <row r="5" spans="1:26" x14ac:dyDescent="0.25">
      <c r="I5" s="23" t="s">
        <v>46</v>
      </c>
      <c r="J5" s="23" t="s">
        <v>65</v>
      </c>
      <c r="K5" s="23" t="s">
        <v>73</v>
      </c>
      <c r="P5" s="23" t="str">
        <f>IF(VALUE(MID(M1,14,2))&gt;0,MID(M1,14,2),"000")</f>
        <v>000</v>
      </c>
    </row>
    <row r="6" spans="1:26" x14ac:dyDescent="0.25">
      <c r="I6" s="23" t="s">
        <v>47</v>
      </c>
      <c r="J6" s="23" t="s">
        <v>66</v>
      </c>
      <c r="K6" s="23" t="s">
        <v>74</v>
      </c>
    </row>
    <row r="7" spans="1:26" x14ac:dyDescent="0.25">
      <c r="A7" s="3" t="s">
        <v>2</v>
      </c>
      <c r="B7" s="2"/>
      <c r="C7" s="2"/>
      <c r="D7" s="2"/>
      <c r="E7" s="2"/>
      <c r="F7" s="2"/>
      <c r="G7" s="2"/>
      <c r="I7" s="23" t="s">
        <v>48</v>
      </c>
      <c r="J7" s="23" t="s">
        <v>67</v>
      </c>
      <c r="K7" s="23" t="s">
        <v>75</v>
      </c>
    </row>
    <row r="8" spans="1:26" x14ac:dyDescent="0.25">
      <c r="A8" s="3" t="s">
        <v>79</v>
      </c>
      <c r="B8" s="2"/>
      <c r="C8" s="2"/>
      <c r="D8" s="2"/>
      <c r="E8" s="2"/>
      <c r="F8" s="2"/>
      <c r="G8" s="2"/>
      <c r="I8" s="23" t="s">
        <v>49</v>
      </c>
      <c r="J8" s="23" t="s">
        <v>68</v>
      </c>
      <c r="K8" s="23" t="s">
        <v>76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26" x14ac:dyDescent="0.25">
      <c r="I9" s="23" t="s">
        <v>50</v>
      </c>
      <c r="J9" s="23" t="s">
        <v>69</v>
      </c>
      <c r="K9" s="23" t="s">
        <v>77</v>
      </c>
    </row>
    <row r="10" spans="1:26" x14ac:dyDescent="0.25">
      <c r="A10" s="13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21</v>
      </c>
      <c r="I10" s="23" t="s">
        <v>51</v>
      </c>
    </row>
    <row r="11" spans="1:26" x14ac:dyDescent="0.25">
      <c r="A11" s="14">
        <v>1</v>
      </c>
      <c r="B11" s="14" t="s">
        <v>34</v>
      </c>
      <c r="C11" s="16">
        <v>1000</v>
      </c>
      <c r="D11" s="17" t="s">
        <v>80</v>
      </c>
      <c r="E11" s="18"/>
      <c r="F11" s="19"/>
      <c r="G11" s="20">
        <f>IFERROR(C11*F11,0)</f>
        <v>0</v>
      </c>
      <c r="I11" s="23" t="s">
        <v>52</v>
      </c>
      <c r="Z11" s="15">
        <v>22031</v>
      </c>
    </row>
    <row r="12" spans="1:26" ht="22.5" x14ac:dyDescent="0.25">
      <c r="A12" s="14">
        <v>2</v>
      </c>
      <c r="B12" s="14" t="s">
        <v>34</v>
      </c>
      <c r="C12" s="16">
        <v>10000</v>
      </c>
      <c r="D12" s="17" t="s">
        <v>81</v>
      </c>
      <c r="E12" s="18"/>
      <c r="F12" s="19"/>
      <c r="G12" s="20">
        <f>IFERROR(C12*F12,0)</f>
        <v>0</v>
      </c>
      <c r="I12" s="23" t="s">
        <v>53</v>
      </c>
      <c r="Z12" s="15">
        <v>21939</v>
      </c>
    </row>
    <row r="13" spans="1:26" ht="22.5" x14ac:dyDescent="0.25">
      <c r="A13" s="14">
        <v>3</v>
      </c>
      <c r="B13" s="14" t="s">
        <v>34</v>
      </c>
      <c r="C13" s="16">
        <v>5000</v>
      </c>
      <c r="D13" s="17" t="s">
        <v>82</v>
      </c>
      <c r="E13" s="18"/>
      <c r="F13" s="19"/>
      <c r="G13" s="20">
        <f>IFERROR(C13*F13,0)</f>
        <v>0</v>
      </c>
      <c r="I13" s="23" t="s">
        <v>54</v>
      </c>
      <c r="Z13" s="15">
        <v>21940</v>
      </c>
    </row>
    <row r="14" spans="1:26" x14ac:dyDescent="0.25">
      <c r="A14" s="14">
        <v>4</v>
      </c>
      <c r="B14" s="14" t="s">
        <v>83</v>
      </c>
      <c r="C14" s="16">
        <v>42</v>
      </c>
      <c r="D14" s="17" t="s">
        <v>84</v>
      </c>
      <c r="E14" s="18"/>
      <c r="F14" s="19"/>
      <c r="G14" s="20">
        <f>IFERROR(C14*F14,0)</f>
        <v>0</v>
      </c>
      <c r="I14" s="23" t="s">
        <v>55</v>
      </c>
      <c r="L14" s="23" t="str">
        <f>P1</f>
        <v>000</v>
      </c>
      <c r="Z14" s="15">
        <v>22024</v>
      </c>
    </row>
    <row r="15" spans="1:26" x14ac:dyDescent="0.25">
      <c r="A15" s="14">
        <v>5</v>
      </c>
      <c r="B15" s="14" t="s">
        <v>83</v>
      </c>
      <c r="C15" s="16">
        <v>42</v>
      </c>
      <c r="D15" s="17" t="s">
        <v>85</v>
      </c>
      <c r="E15" s="18"/>
      <c r="F15" s="19"/>
      <c r="G15" s="20">
        <f>IFERROR(C15*F15,0)</f>
        <v>0</v>
      </c>
      <c r="I15" s="23" t="s">
        <v>56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  <c r="Z15" s="15">
        <v>21943</v>
      </c>
    </row>
    <row r="16" spans="1:26" ht="22.5" x14ac:dyDescent="0.25">
      <c r="A16" s="14">
        <v>6</v>
      </c>
      <c r="B16" s="14" t="s">
        <v>34</v>
      </c>
      <c r="C16" s="16">
        <v>10000</v>
      </c>
      <c r="D16" s="17" t="s">
        <v>86</v>
      </c>
      <c r="E16" s="18"/>
      <c r="F16" s="19"/>
      <c r="G16" s="20">
        <f>IFERROR(C16*F16,0)</f>
        <v>0</v>
      </c>
      <c r="I16" s="23" t="s">
        <v>57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  <c r="Z16" s="15">
        <v>21945</v>
      </c>
    </row>
    <row r="17" spans="1:26" ht="22.5" x14ac:dyDescent="0.25">
      <c r="A17" s="14">
        <v>7</v>
      </c>
      <c r="B17" s="14" t="s">
        <v>34</v>
      </c>
      <c r="C17" s="16">
        <v>100</v>
      </c>
      <c r="D17" s="17" t="s">
        <v>87</v>
      </c>
      <c r="E17" s="18"/>
      <c r="F17" s="19"/>
      <c r="G17" s="20">
        <f>IFERROR(C17*F17,0)</f>
        <v>0</v>
      </c>
      <c r="I17" s="23" t="s">
        <v>58</v>
      </c>
      <c r="Z17" s="15">
        <v>21946</v>
      </c>
    </row>
    <row r="18" spans="1:26" ht="22.5" x14ac:dyDescent="0.25">
      <c r="A18" s="14">
        <v>8</v>
      </c>
      <c r="B18" s="14" t="s">
        <v>34</v>
      </c>
      <c r="C18" s="16">
        <v>100</v>
      </c>
      <c r="D18" s="17" t="s">
        <v>88</v>
      </c>
      <c r="E18" s="18"/>
      <c r="F18" s="19"/>
      <c r="G18" s="20">
        <f>IFERROR(C18*F18,0)</f>
        <v>0</v>
      </c>
      <c r="I18" s="23" t="s">
        <v>59</v>
      </c>
      <c r="Z18" s="15">
        <v>21959</v>
      </c>
    </row>
    <row r="19" spans="1:26" x14ac:dyDescent="0.25">
      <c r="A19" s="14">
        <v>9</v>
      </c>
      <c r="B19" s="14" t="s">
        <v>34</v>
      </c>
      <c r="C19" s="16">
        <v>5</v>
      </c>
      <c r="D19" s="17" t="s">
        <v>89</v>
      </c>
      <c r="E19" s="18"/>
      <c r="F19" s="19"/>
      <c r="G19" s="20">
        <f>IFERROR(C19*F19,0)</f>
        <v>0</v>
      </c>
      <c r="I19" s="23" t="s">
        <v>60</v>
      </c>
      <c r="L19" s="23" t="str">
        <f>P2</f>
        <v>000</v>
      </c>
      <c r="Z19" s="15">
        <v>21947</v>
      </c>
    </row>
    <row r="20" spans="1:26" x14ac:dyDescent="0.25">
      <c r="A20" s="14">
        <v>10</v>
      </c>
      <c r="B20" s="14" t="s">
        <v>34</v>
      </c>
      <c r="C20" s="16">
        <v>5</v>
      </c>
      <c r="D20" s="17" t="s">
        <v>90</v>
      </c>
      <c r="E20" s="18"/>
      <c r="F20" s="19"/>
      <c r="G20" s="20">
        <f>IFERROR(C20*F20,0)</f>
        <v>0</v>
      </c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  <c r="Z20" s="15">
        <v>21948</v>
      </c>
    </row>
    <row r="21" spans="1:26" x14ac:dyDescent="0.25">
      <c r="A21" s="14">
        <v>11</v>
      </c>
      <c r="B21" s="14" t="s">
        <v>34</v>
      </c>
      <c r="C21" s="16">
        <v>3</v>
      </c>
      <c r="D21" s="17" t="s">
        <v>91</v>
      </c>
      <c r="E21" s="18"/>
      <c r="F21" s="19"/>
      <c r="G21" s="20">
        <f>IFERROR(C21*F21,0)</f>
        <v>0</v>
      </c>
      <c r="I21" s="24">
        <f>G25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  <c r="Z21" s="15">
        <v>21949</v>
      </c>
    </row>
    <row r="22" spans="1:26" x14ac:dyDescent="0.25">
      <c r="A22" s="14">
        <v>12</v>
      </c>
      <c r="B22" s="14" t="s">
        <v>34</v>
      </c>
      <c r="C22" s="16">
        <v>3</v>
      </c>
      <c r="D22" s="17" t="s">
        <v>92</v>
      </c>
      <c r="E22" s="18"/>
      <c r="F22" s="19"/>
      <c r="G22" s="20">
        <f>IFERROR(C22*F22,0)</f>
        <v>0</v>
      </c>
      <c r="Z22" s="15">
        <v>21950</v>
      </c>
    </row>
    <row r="23" spans="1:26" ht="22.5" x14ac:dyDescent="0.25">
      <c r="A23" s="14">
        <v>13</v>
      </c>
      <c r="B23" s="14" t="s">
        <v>34</v>
      </c>
      <c r="C23" s="16">
        <v>3</v>
      </c>
      <c r="D23" s="17" t="s">
        <v>93</v>
      </c>
      <c r="E23" s="18"/>
      <c r="F23" s="19"/>
      <c r="G23" s="20">
        <f>IFERROR(C23*F23,0)</f>
        <v>0</v>
      </c>
      <c r="Z23" s="15">
        <v>21957</v>
      </c>
    </row>
    <row r="24" spans="1:26" ht="22.5" x14ac:dyDescent="0.25">
      <c r="A24" s="14">
        <v>14</v>
      </c>
      <c r="B24" s="14" t="s">
        <v>94</v>
      </c>
      <c r="C24" s="16">
        <v>2</v>
      </c>
      <c r="D24" s="17" t="s">
        <v>95</v>
      </c>
      <c r="E24" s="18"/>
      <c r="F24" s="19"/>
      <c r="G24" s="20">
        <f>IFERROR(C24*F24,0)</f>
        <v>0</v>
      </c>
      <c r="L24" s="23" t="str">
        <f>P3</f>
        <v>000</v>
      </c>
      <c r="Z24" s="15">
        <v>21958</v>
      </c>
    </row>
    <row r="25" spans="1:26" x14ac:dyDescent="0.25">
      <c r="G25" s="21">
        <f>SUM(G11:G12:G13:G14:G15:G16:G17:G18:G19:G20:G21:G22:G23:G24)</f>
        <v>0</v>
      </c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</row>
    <row r="26" spans="1:26" x14ac:dyDescent="0.25"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</row>
    <row r="27" spans="1:26" x14ac:dyDescent="0.25">
      <c r="A27" s="22" t="s">
        <v>41</v>
      </c>
      <c r="B27" s="10"/>
      <c r="C27" s="25" t="str">
        <f ca="1">M8</f>
        <v xml:space="preserve">    </v>
      </c>
      <c r="D27" s="10"/>
      <c r="E27" s="10"/>
      <c r="F27" s="10"/>
      <c r="G27" s="10"/>
    </row>
    <row r="29" spans="1:26" x14ac:dyDescent="0.25">
      <c r="L29" s="23" t="str">
        <f>P4</f>
        <v>000</v>
      </c>
    </row>
    <row r="30" spans="1:26" x14ac:dyDescent="0.25"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</row>
    <row r="31" spans="1:26" x14ac:dyDescent="0.25"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</row>
    <row r="35" spans="12:17" x14ac:dyDescent="0.25">
      <c r="L35" s="23" t="str">
        <f>P5</f>
        <v>000</v>
      </c>
    </row>
    <row r="36" spans="12:17" x14ac:dyDescent="0.25"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</row>
  </sheetData>
  <sheetProtection algorithmName="SHA-512" hashValue="eaSdD+s9oneCZVCljhMy0SktA5rrR6oFKdT283v/bX81AaXX03Ek9xnieQcHAA8nvrSM8qZzaeQf9u7O+ZB9mQ==" saltValue="sXL8IZ1ICUVXF+oxJr5otQ==" spinCount="100000" sheet="1" objects="1" scenarios="1"/>
  <mergeCells count="6">
    <mergeCell ref="D2:G2"/>
    <mergeCell ref="D3:G3"/>
    <mergeCell ref="A7:G7"/>
    <mergeCell ref="A8:G8"/>
    <mergeCell ref="A27:B27"/>
    <mergeCell ref="C27:G2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workbookViewId="0"/>
  </sheetViews>
  <sheetFormatPr defaultRowHeight="15" x14ac:dyDescent="0.25"/>
  <cols>
    <col min="1" max="1" width="7.7109375" customWidth="1"/>
    <col min="2" max="2" width="6.5703125" bestFit="1" customWidth="1"/>
    <col min="3" max="3" width="8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26" x14ac:dyDescent="0.25">
      <c r="I1" s="23" t="s">
        <v>42</v>
      </c>
      <c r="J1" s="23" t="s">
        <v>61</v>
      </c>
      <c r="K1" s="23" t="s">
        <v>69</v>
      </c>
      <c r="M1" s="23" t="str">
        <f>TEXT(I21,"000000000000,00")</f>
        <v>000000000000,00</v>
      </c>
      <c r="P1" s="23" t="str">
        <f>MID(M1,1,3)</f>
        <v>000</v>
      </c>
    </row>
    <row r="2" spans="1:26" ht="15.75" x14ac:dyDescent="0.25">
      <c r="D2" s="1" t="s">
        <v>0</v>
      </c>
      <c r="E2" s="2"/>
      <c r="F2" s="2"/>
      <c r="G2" s="2"/>
      <c r="I2" s="23" t="s">
        <v>43</v>
      </c>
      <c r="J2" s="23" t="s">
        <v>62</v>
      </c>
      <c r="K2" s="23" t="s">
        <v>70</v>
      </c>
      <c r="P2" s="23" t="str">
        <f>MID(M1,4,3)</f>
        <v>000</v>
      </c>
    </row>
    <row r="3" spans="1:26" ht="15.75" x14ac:dyDescent="0.25">
      <c r="D3" s="1" t="s">
        <v>96</v>
      </c>
      <c r="E3" s="2"/>
      <c r="F3" s="2"/>
      <c r="G3" s="2"/>
      <c r="I3" s="23" t="s">
        <v>44</v>
      </c>
      <c r="J3" s="23" t="s">
        <v>63</v>
      </c>
      <c r="K3" s="23" t="s">
        <v>71</v>
      </c>
      <c r="P3" s="23" t="str">
        <f>MID(M1,7,3)</f>
        <v>000</v>
      </c>
    </row>
    <row r="4" spans="1:26" x14ac:dyDescent="0.25">
      <c r="I4" s="23" t="s">
        <v>45</v>
      </c>
      <c r="J4" s="23" t="s">
        <v>64</v>
      </c>
      <c r="K4" s="23" t="s">
        <v>72</v>
      </c>
      <c r="P4" s="23" t="str">
        <f>MID(M1,10,3)</f>
        <v>000</v>
      </c>
    </row>
    <row r="5" spans="1:26" x14ac:dyDescent="0.25">
      <c r="I5" s="23" t="s">
        <v>46</v>
      </c>
      <c r="J5" s="23" t="s">
        <v>65</v>
      </c>
      <c r="K5" s="23" t="s">
        <v>73</v>
      </c>
      <c r="P5" s="23" t="str">
        <f>IF(VALUE(MID(M1,14,2))&gt;0,MID(M1,14,2),"000")</f>
        <v>000</v>
      </c>
    </row>
    <row r="6" spans="1:26" x14ac:dyDescent="0.25">
      <c r="I6" s="23" t="s">
        <v>47</v>
      </c>
      <c r="J6" s="23" t="s">
        <v>66</v>
      </c>
      <c r="K6" s="23" t="s">
        <v>74</v>
      </c>
    </row>
    <row r="7" spans="1:26" x14ac:dyDescent="0.25">
      <c r="A7" s="3" t="s">
        <v>2</v>
      </c>
      <c r="B7" s="2"/>
      <c r="C7" s="2"/>
      <c r="D7" s="2"/>
      <c r="E7" s="2"/>
      <c r="F7" s="2"/>
      <c r="G7" s="2"/>
      <c r="I7" s="23" t="s">
        <v>48</v>
      </c>
      <c r="J7" s="23" t="s">
        <v>67</v>
      </c>
      <c r="K7" s="23" t="s">
        <v>75</v>
      </c>
    </row>
    <row r="8" spans="1:26" x14ac:dyDescent="0.25">
      <c r="A8" s="3" t="s">
        <v>97</v>
      </c>
      <c r="B8" s="2"/>
      <c r="C8" s="2"/>
      <c r="D8" s="2"/>
      <c r="E8" s="2"/>
      <c r="F8" s="2"/>
      <c r="G8" s="2"/>
      <c r="I8" s="23" t="s">
        <v>49</v>
      </c>
      <c r="J8" s="23" t="s">
        <v>68</v>
      </c>
      <c r="K8" s="23" t="s">
        <v>76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26" x14ac:dyDescent="0.25">
      <c r="I9" s="23" t="s">
        <v>50</v>
      </c>
      <c r="J9" s="23" t="s">
        <v>69</v>
      </c>
      <c r="K9" s="23" t="s">
        <v>77</v>
      </c>
    </row>
    <row r="10" spans="1:26" x14ac:dyDescent="0.25">
      <c r="A10" s="13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21</v>
      </c>
      <c r="I10" s="23" t="s">
        <v>51</v>
      </c>
    </row>
    <row r="11" spans="1:26" x14ac:dyDescent="0.25">
      <c r="A11" s="14">
        <v>1</v>
      </c>
      <c r="B11" s="14" t="s">
        <v>34</v>
      </c>
      <c r="C11" s="16">
        <v>80</v>
      </c>
      <c r="D11" s="17" t="s">
        <v>98</v>
      </c>
      <c r="E11" s="18"/>
      <c r="F11" s="19"/>
      <c r="G11" s="20">
        <f>IFERROR(C11*F11,0)</f>
        <v>0</v>
      </c>
      <c r="I11" s="23" t="s">
        <v>52</v>
      </c>
      <c r="Z11" s="15">
        <v>24212</v>
      </c>
    </row>
    <row r="12" spans="1:26" x14ac:dyDescent="0.25">
      <c r="A12" s="14">
        <v>2</v>
      </c>
      <c r="B12" s="14" t="s">
        <v>34</v>
      </c>
      <c r="C12" s="16">
        <v>20</v>
      </c>
      <c r="D12" s="17" t="s">
        <v>99</v>
      </c>
      <c r="E12" s="18"/>
      <c r="F12" s="19"/>
      <c r="G12" s="20">
        <f>IFERROR(C12*F12,0)</f>
        <v>0</v>
      </c>
      <c r="I12" s="23" t="s">
        <v>53</v>
      </c>
      <c r="Z12" s="15">
        <v>24213</v>
      </c>
    </row>
    <row r="13" spans="1:26" x14ac:dyDescent="0.25">
      <c r="A13" s="14">
        <v>3</v>
      </c>
      <c r="B13" s="14" t="s">
        <v>34</v>
      </c>
      <c r="C13" s="16">
        <v>20</v>
      </c>
      <c r="D13" s="17" t="s">
        <v>100</v>
      </c>
      <c r="E13" s="18"/>
      <c r="F13" s="19"/>
      <c r="G13" s="20">
        <f>IFERROR(C13*F13,0)</f>
        <v>0</v>
      </c>
      <c r="I13" s="23" t="s">
        <v>54</v>
      </c>
      <c r="Z13" s="15">
        <v>21962</v>
      </c>
    </row>
    <row r="14" spans="1:26" x14ac:dyDescent="0.25">
      <c r="A14" s="14">
        <v>4</v>
      </c>
      <c r="B14" s="14" t="s">
        <v>34</v>
      </c>
      <c r="C14" s="16">
        <v>20</v>
      </c>
      <c r="D14" s="17" t="s">
        <v>101</v>
      </c>
      <c r="E14" s="18"/>
      <c r="F14" s="19"/>
      <c r="G14" s="20">
        <f>IFERROR(C14*F14,0)</f>
        <v>0</v>
      </c>
      <c r="I14" s="23" t="s">
        <v>55</v>
      </c>
      <c r="L14" s="23" t="str">
        <f>P1</f>
        <v>000</v>
      </c>
      <c r="Z14" s="15">
        <v>21963</v>
      </c>
    </row>
    <row r="15" spans="1:26" x14ac:dyDescent="0.25">
      <c r="A15" s="14">
        <v>5</v>
      </c>
      <c r="B15" s="14" t="s">
        <v>34</v>
      </c>
      <c r="C15" s="16">
        <v>5</v>
      </c>
      <c r="D15" s="17" t="s">
        <v>102</v>
      </c>
      <c r="E15" s="18"/>
      <c r="F15" s="19"/>
      <c r="G15" s="20">
        <f>IFERROR(C15*F15,0)</f>
        <v>0</v>
      </c>
      <c r="I15" s="23" t="s">
        <v>56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  <c r="Z15" s="15">
        <v>24214</v>
      </c>
    </row>
    <row r="16" spans="1:26" x14ac:dyDescent="0.25">
      <c r="A16" s="14">
        <v>6</v>
      </c>
      <c r="B16" s="14" t="s">
        <v>34</v>
      </c>
      <c r="C16" s="16">
        <v>10</v>
      </c>
      <c r="D16" s="17" t="s">
        <v>103</v>
      </c>
      <c r="E16" s="18"/>
      <c r="F16" s="19"/>
      <c r="G16" s="20">
        <f>IFERROR(C16*F16,0)</f>
        <v>0</v>
      </c>
      <c r="I16" s="23" t="s">
        <v>57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  <c r="Z16" s="15">
        <v>24215</v>
      </c>
    </row>
    <row r="17" spans="1:26" x14ac:dyDescent="0.25">
      <c r="A17" s="14">
        <v>7</v>
      </c>
      <c r="B17" s="14" t="s">
        <v>34</v>
      </c>
      <c r="C17" s="16">
        <v>12</v>
      </c>
      <c r="D17" s="17" t="s">
        <v>104</v>
      </c>
      <c r="E17" s="18"/>
      <c r="F17" s="19"/>
      <c r="G17" s="20">
        <f>IFERROR(C17*F17,0)</f>
        <v>0</v>
      </c>
      <c r="I17" s="23" t="s">
        <v>58</v>
      </c>
      <c r="Z17" s="15">
        <v>21968</v>
      </c>
    </row>
    <row r="18" spans="1:26" x14ac:dyDescent="0.25">
      <c r="A18" s="14">
        <v>8</v>
      </c>
      <c r="B18" s="14" t="s">
        <v>34</v>
      </c>
      <c r="C18" s="16">
        <v>12</v>
      </c>
      <c r="D18" s="17" t="s">
        <v>105</v>
      </c>
      <c r="E18" s="18"/>
      <c r="F18" s="19"/>
      <c r="G18" s="20">
        <f>IFERROR(C18*F18,0)</f>
        <v>0</v>
      </c>
      <c r="I18" s="23" t="s">
        <v>59</v>
      </c>
      <c r="Z18" s="15">
        <v>3036</v>
      </c>
    </row>
    <row r="19" spans="1:26" x14ac:dyDescent="0.25">
      <c r="A19" s="14">
        <v>9</v>
      </c>
      <c r="B19" s="14" t="s">
        <v>34</v>
      </c>
      <c r="C19" s="16">
        <v>12</v>
      </c>
      <c r="D19" s="17" t="s">
        <v>106</v>
      </c>
      <c r="E19" s="18"/>
      <c r="F19" s="19"/>
      <c r="G19" s="20">
        <f>IFERROR(C19*F19,0)</f>
        <v>0</v>
      </c>
      <c r="I19" s="23" t="s">
        <v>60</v>
      </c>
      <c r="L19" s="23" t="str">
        <f>P2</f>
        <v>000</v>
      </c>
      <c r="Z19" s="15">
        <v>21970</v>
      </c>
    </row>
    <row r="20" spans="1:26" x14ac:dyDescent="0.25">
      <c r="A20" s="14">
        <v>10</v>
      </c>
      <c r="B20" s="14" t="s">
        <v>34</v>
      </c>
      <c r="C20" s="16">
        <v>12</v>
      </c>
      <c r="D20" s="17" t="s">
        <v>107</v>
      </c>
      <c r="E20" s="18"/>
      <c r="F20" s="19"/>
      <c r="G20" s="20">
        <f>IFERROR(C20*F20,0)</f>
        <v>0</v>
      </c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  <c r="Z20" s="15">
        <v>21971</v>
      </c>
    </row>
    <row r="21" spans="1:26" x14ac:dyDescent="0.25">
      <c r="A21" s="14">
        <v>11</v>
      </c>
      <c r="B21" s="14" t="s">
        <v>34</v>
      </c>
      <c r="C21" s="16">
        <v>12</v>
      </c>
      <c r="D21" s="17" t="s">
        <v>108</v>
      </c>
      <c r="E21" s="18"/>
      <c r="F21" s="19"/>
      <c r="G21" s="20">
        <f>IFERROR(C21*F21,0)</f>
        <v>0</v>
      </c>
      <c r="I21" s="24">
        <f>G43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  <c r="Z21" s="15">
        <v>21972</v>
      </c>
    </row>
    <row r="22" spans="1:26" x14ac:dyDescent="0.25">
      <c r="A22" s="14">
        <v>12</v>
      </c>
      <c r="B22" s="14" t="s">
        <v>34</v>
      </c>
      <c r="C22" s="16">
        <v>12</v>
      </c>
      <c r="D22" s="17" t="s">
        <v>109</v>
      </c>
      <c r="E22" s="18"/>
      <c r="F22" s="19"/>
      <c r="G22" s="20">
        <f>IFERROR(C22*F22,0)</f>
        <v>0</v>
      </c>
      <c r="Z22" s="15">
        <v>21973</v>
      </c>
    </row>
    <row r="23" spans="1:26" x14ac:dyDescent="0.25">
      <c r="A23" s="14">
        <v>13</v>
      </c>
      <c r="B23" s="14" t="s">
        <v>34</v>
      </c>
      <c r="C23" s="16">
        <v>12</v>
      </c>
      <c r="D23" s="17" t="s">
        <v>110</v>
      </c>
      <c r="E23" s="18"/>
      <c r="F23" s="19"/>
      <c r="G23" s="20">
        <f>IFERROR(C23*F23,0)</f>
        <v>0</v>
      </c>
      <c r="Z23" s="15">
        <v>21974</v>
      </c>
    </row>
    <row r="24" spans="1:26" x14ac:dyDescent="0.25">
      <c r="A24" s="14">
        <v>14</v>
      </c>
      <c r="B24" s="14" t="s">
        <v>34</v>
      </c>
      <c r="C24" s="16">
        <v>12</v>
      </c>
      <c r="D24" s="17" t="s">
        <v>111</v>
      </c>
      <c r="E24" s="18"/>
      <c r="F24" s="19"/>
      <c r="G24" s="20">
        <f>IFERROR(C24*F24,0)</f>
        <v>0</v>
      </c>
      <c r="L24" s="23" t="str">
        <f>P3</f>
        <v>000</v>
      </c>
      <c r="Z24" s="15">
        <v>21975</v>
      </c>
    </row>
    <row r="25" spans="1:26" x14ac:dyDescent="0.25">
      <c r="A25" s="14">
        <v>15</v>
      </c>
      <c r="B25" s="14" t="s">
        <v>34</v>
      </c>
      <c r="C25" s="16">
        <v>12</v>
      </c>
      <c r="D25" s="17" t="s">
        <v>112</v>
      </c>
      <c r="E25" s="18"/>
      <c r="F25" s="19"/>
      <c r="G25" s="20">
        <f>IFERROR(C25*F25,0)</f>
        <v>0</v>
      </c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  <c r="Z25" s="15">
        <v>21976</v>
      </c>
    </row>
    <row r="26" spans="1:26" x14ac:dyDescent="0.25">
      <c r="A26" s="14">
        <v>16</v>
      </c>
      <c r="B26" s="14" t="s">
        <v>34</v>
      </c>
      <c r="C26" s="16">
        <v>12</v>
      </c>
      <c r="D26" s="17" t="s">
        <v>113</v>
      </c>
      <c r="E26" s="18"/>
      <c r="F26" s="19"/>
      <c r="G26" s="20">
        <f>IFERROR(C26*F26,0)</f>
        <v>0</v>
      </c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  <c r="Z26" s="15">
        <v>24216</v>
      </c>
    </row>
    <row r="27" spans="1:26" x14ac:dyDescent="0.25">
      <c r="A27" s="14">
        <v>17</v>
      </c>
      <c r="B27" s="14" t="s">
        <v>34</v>
      </c>
      <c r="C27" s="16">
        <v>12</v>
      </c>
      <c r="D27" s="17" t="s">
        <v>114</v>
      </c>
      <c r="E27" s="18"/>
      <c r="F27" s="19"/>
      <c r="G27" s="20">
        <f>IFERROR(C27*F27,0)</f>
        <v>0</v>
      </c>
      <c r="Z27" s="15">
        <v>24217</v>
      </c>
    </row>
    <row r="28" spans="1:26" ht="22.5" x14ac:dyDescent="0.25">
      <c r="A28" s="14">
        <v>18</v>
      </c>
      <c r="B28" s="14" t="s">
        <v>34</v>
      </c>
      <c r="C28" s="16">
        <v>20</v>
      </c>
      <c r="D28" s="17" t="s">
        <v>115</v>
      </c>
      <c r="E28" s="18"/>
      <c r="F28" s="19"/>
      <c r="G28" s="20">
        <f>IFERROR(C28*F28,0)</f>
        <v>0</v>
      </c>
      <c r="Z28" s="15">
        <v>21977</v>
      </c>
    </row>
    <row r="29" spans="1:26" ht="22.5" x14ac:dyDescent="0.25">
      <c r="A29" s="14">
        <v>19</v>
      </c>
      <c r="B29" s="14" t="s">
        <v>34</v>
      </c>
      <c r="C29" s="16">
        <v>5</v>
      </c>
      <c r="D29" s="17" t="s">
        <v>116</v>
      </c>
      <c r="E29" s="18"/>
      <c r="F29" s="19"/>
      <c r="G29" s="20">
        <f>IFERROR(C29*F29,0)</f>
        <v>0</v>
      </c>
      <c r="L29" s="23" t="str">
        <f>P4</f>
        <v>000</v>
      </c>
      <c r="Z29" s="15">
        <v>24218</v>
      </c>
    </row>
    <row r="30" spans="1:26" x14ac:dyDescent="0.25">
      <c r="A30" s="14">
        <v>20</v>
      </c>
      <c r="B30" s="14" t="s">
        <v>34</v>
      </c>
      <c r="C30" s="16">
        <v>5</v>
      </c>
      <c r="D30" s="17" t="s">
        <v>117</v>
      </c>
      <c r="E30" s="18"/>
      <c r="F30" s="19"/>
      <c r="G30" s="20">
        <f>IFERROR(C30*F30,0)</f>
        <v>0</v>
      </c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  <c r="Z30" s="15">
        <v>24219</v>
      </c>
    </row>
    <row r="31" spans="1:26" x14ac:dyDescent="0.25">
      <c r="A31" s="14">
        <v>21</v>
      </c>
      <c r="B31" s="14" t="s">
        <v>34</v>
      </c>
      <c r="C31" s="16">
        <v>4</v>
      </c>
      <c r="D31" s="17" t="s">
        <v>118</v>
      </c>
      <c r="E31" s="18"/>
      <c r="F31" s="19"/>
      <c r="G31" s="20">
        <f>IFERROR(C31*F31,0)</f>
        <v>0</v>
      </c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  <c r="Z31" s="15">
        <v>24220</v>
      </c>
    </row>
    <row r="32" spans="1:26" x14ac:dyDescent="0.25">
      <c r="A32" s="14">
        <v>22</v>
      </c>
      <c r="B32" s="14" t="s">
        <v>34</v>
      </c>
      <c r="C32" s="16">
        <v>4</v>
      </c>
      <c r="D32" s="17" t="s">
        <v>119</v>
      </c>
      <c r="E32" s="18"/>
      <c r="F32" s="19"/>
      <c r="G32" s="20">
        <f>IFERROR(C32*F32,0)</f>
        <v>0</v>
      </c>
      <c r="Z32" s="15">
        <v>24221</v>
      </c>
    </row>
    <row r="33" spans="1:26" x14ac:dyDescent="0.25">
      <c r="A33" s="14">
        <v>23</v>
      </c>
      <c r="B33" s="14" t="s">
        <v>34</v>
      </c>
      <c r="C33" s="16">
        <v>3</v>
      </c>
      <c r="D33" s="17" t="s">
        <v>120</v>
      </c>
      <c r="E33" s="18"/>
      <c r="F33" s="19"/>
      <c r="G33" s="20">
        <f>IFERROR(C33*F33,0)</f>
        <v>0</v>
      </c>
      <c r="Z33" s="15">
        <v>24222</v>
      </c>
    </row>
    <row r="34" spans="1:26" x14ac:dyDescent="0.25">
      <c r="A34" s="14">
        <v>24</v>
      </c>
      <c r="B34" s="14" t="s">
        <v>34</v>
      </c>
      <c r="C34" s="16">
        <v>4</v>
      </c>
      <c r="D34" s="17" t="s">
        <v>121</v>
      </c>
      <c r="E34" s="18"/>
      <c r="F34" s="19"/>
      <c r="G34" s="20">
        <f>IFERROR(C34*F34,0)</f>
        <v>0</v>
      </c>
      <c r="Z34" s="15">
        <v>24223</v>
      </c>
    </row>
    <row r="35" spans="1:26" x14ac:dyDescent="0.25">
      <c r="A35" s="14">
        <v>25</v>
      </c>
      <c r="B35" s="14" t="s">
        <v>34</v>
      </c>
      <c r="C35" s="16">
        <v>4</v>
      </c>
      <c r="D35" s="17" t="s">
        <v>122</v>
      </c>
      <c r="E35" s="18"/>
      <c r="F35" s="19"/>
      <c r="G35" s="20">
        <f>IFERROR(C35*F35,0)</f>
        <v>0</v>
      </c>
      <c r="L35" s="23" t="str">
        <f>P5</f>
        <v>000</v>
      </c>
      <c r="Z35" s="15">
        <v>24224</v>
      </c>
    </row>
    <row r="36" spans="1:26" x14ac:dyDescent="0.25">
      <c r="A36" s="14">
        <v>26</v>
      </c>
      <c r="B36" s="14" t="s">
        <v>34</v>
      </c>
      <c r="C36" s="16">
        <v>50</v>
      </c>
      <c r="D36" s="17" t="s">
        <v>123</v>
      </c>
      <c r="E36" s="18"/>
      <c r="F36" s="19"/>
      <c r="G36" s="20">
        <f>IFERROR(C36*F36,0)</f>
        <v>0</v>
      </c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  <c r="Z36" s="15">
        <v>21985</v>
      </c>
    </row>
    <row r="37" spans="1:26" x14ac:dyDescent="0.25">
      <c r="A37" s="14">
        <v>27</v>
      </c>
      <c r="B37" s="14" t="s">
        <v>34</v>
      </c>
      <c r="C37" s="16">
        <v>30</v>
      </c>
      <c r="D37" s="17" t="s">
        <v>124</v>
      </c>
      <c r="E37" s="18"/>
      <c r="F37" s="19"/>
      <c r="G37" s="20">
        <f>IFERROR(C37*F37,0)</f>
        <v>0</v>
      </c>
      <c r="Z37" s="15">
        <v>21986</v>
      </c>
    </row>
    <row r="38" spans="1:26" x14ac:dyDescent="0.25">
      <c r="A38" s="14">
        <v>28</v>
      </c>
      <c r="B38" s="14" t="s">
        <v>34</v>
      </c>
      <c r="C38" s="16">
        <v>100</v>
      </c>
      <c r="D38" s="17" t="s">
        <v>125</v>
      </c>
      <c r="E38" s="18"/>
      <c r="F38" s="19"/>
      <c r="G38" s="20">
        <f>IFERROR(C38*F38,0)</f>
        <v>0</v>
      </c>
      <c r="Z38" s="15">
        <v>24225</v>
      </c>
    </row>
    <row r="39" spans="1:26" x14ac:dyDescent="0.25">
      <c r="A39" s="14">
        <v>29</v>
      </c>
      <c r="B39" s="14" t="s">
        <v>34</v>
      </c>
      <c r="C39" s="16">
        <v>50</v>
      </c>
      <c r="D39" s="17" t="s">
        <v>126</v>
      </c>
      <c r="E39" s="18"/>
      <c r="F39" s="19"/>
      <c r="G39" s="20">
        <f>IFERROR(C39*F39,0)</f>
        <v>0</v>
      </c>
      <c r="Z39" s="15">
        <v>21988</v>
      </c>
    </row>
    <row r="40" spans="1:26" x14ac:dyDescent="0.25">
      <c r="A40" s="14">
        <v>30</v>
      </c>
      <c r="B40" s="14" t="s">
        <v>34</v>
      </c>
      <c r="C40" s="16">
        <v>50</v>
      </c>
      <c r="D40" s="17" t="s">
        <v>127</v>
      </c>
      <c r="E40" s="18"/>
      <c r="F40" s="19"/>
      <c r="G40" s="20">
        <f>IFERROR(C40*F40,0)</f>
        <v>0</v>
      </c>
      <c r="Z40" s="15">
        <v>21989</v>
      </c>
    </row>
    <row r="41" spans="1:26" x14ac:dyDescent="0.25">
      <c r="A41" s="14">
        <v>31</v>
      </c>
      <c r="B41" s="14" t="s">
        <v>34</v>
      </c>
      <c r="C41" s="16">
        <v>40</v>
      </c>
      <c r="D41" s="17" t="s">
        <v>128</v>
      </c>
      <c r="E41" s="18"/>
      <c r="F41" s="19"/>
      <c r="G41" s="20">
        <f>IFERROR(C41*F41,0)</f>
        <v>0</v>
      </c>
      <c r="Z41" s="15">
        <v>24226</v>
      </c>
    </row>
    <row r="42" spans="1:26" x14ac:dyDescent="0.25">
      <c r="A42" s="14">
        <v>32</v>
      </c>
      <c r="B42" s="14" t="s">
        <v>34</v>
      </c>
      <c r="C42" s="16">
        <v>40</v>
      </c>
      <c r="D42" s="17" t="s">
        <v>129</v>
      </c>
      <c r="E42" s="18"/>
      <c r="F42" s="19"/>
      <c r="G42" s="20">
        <f>IFERROR(C42*F42,0)</f>
        <v>0</v>
      </c>
      <c r="Z42" s="15">
        <v>5654</v>
      </c>
    </row>
    <row r="43" spans="1:26" x14ac:dyDescent="0.25">
      <c r="G43" s="21">
        <f>SUM(G11:G12:G13:G14:G15:G16:G17:G18:G19:G20:G21:G22:G23:G24:G25:G26:G27:G28:G29:G30:G31:G32:G33:G34:G35:G36:G37:G38:G39:G40:G41:G42)</f>
        <v>0</v>
      </c>
    </row>
    <row r="45" spans="1:26" x14ac:dyDescent="0.25">
      <c r="A45" s="22" t="s">
        <v>41</v>
      </c>
      <c r="B45" s="10"/>
      <c r="C45" s="25" t="str">
        <f ca="1">M8</f>
        <v xml:space="preserve">    </v>
      </c>
      <c r="D45" s="10"/>
      <c r="E45" s="10"/>
      <c r="F45" s="10"/>
      <c r="G45" s="10"/>
    </row>
  </sheetData>
  <sheetProtection algorithmName="SHA-512" hashValue="Anj33x/eW4OzyQh+hACRZJrc5GdCYJ5UzKfMojuTyzG5ROjWqZ6uLXLt+BdbxHHQp1VjCmoKkEF7ZNOqRHUgRg==" saltValue="Ms6VyQZPkD43+N9GuLn4Qg==" spinCount="100000" sheet="1" objects="1" scenarios="1"/>
  <mergeCells count="6">
    <mergeCell ref="D2:G2"/>
    <mergeCell ref="D3:G3"/>
    <mergeCell ref="A7:G7"/>
    <mergeCell ref="A8:G8"/>
    <mergeCell ref="A45:B45"/>
    <mergeCell ref="C45:G4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workbookViewId="0"/>
  </sheetViews>
  <sheetFormatPr defaultRowHeight="15" x14ac:dyDescent="0.25"/>
  <cols>
    <col min="1" max="1" width="7.7109375" customWidth="1"/>
    <col min="2" max="2" width="6.5703125" bestFit="1" customWidth="1"/>
    <col min="3" max="3" width="8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26" x14ac:dyDescent="0.25">
      <c r="I1" s="23" t="s">
        <v>42</v>
      </c>
      <c r="J1" s="23" t="s">
        <v>61</v>
      </c>
      <c r="K1" s="23" t="s">
        <v>69</v>
      </c>
      <c r="M1" s="23" t="str">
        <f>TEXT(I21,"000000000000,00")</f>
        <v>000000000000,00</v>
      </c>
      <c r="P1" s="23" t="str">
        <f>MID(M1,1,3)</f>
        <v>000</v>
      </c>
    </row>
    <row r="2" spans="1:26" ht="15.75" x14ac:dyDescent="0.25">
      <c r="D2" s="1" t="s">
        <v>0</v>
      </c>
      <c r="E2" s="2"/>
      <c r="F2" s="2"/>
      <c r="G2" s="2"/>
      <c r="I2" s="23" t="s">
        <v>43</v>
      </c>
      <c r="J2" s="23" t="s">
        <v>62</v>
      </c>
      <c r="K2" s="23" t="s">
        <v>70</v>
      </c>
      <c r="P2" s="23" t="str">
        <f>MID(M1,4,3)</f>
        <v>000</v>
      </c>
    </row>
    <row r="3" spans="1:26" ht="15.75" x14ac:dyDescent="0.25">
      <c r="D3" s="1" t="s">
        <v>130</v>
      </c>
      <c r="E3" s="2"/>
      <c r="F3" s="2"/>
      <c r="G3" s="2"/>
      <c r="I3" s="23" t="s">
        <v>44</v>
      </c>
      <c r="J3" s="23" t="s">
        <v>63</v>
      </c>
      <c r="K3" s="23" t="s">
        <v>71</v>
      </c>
      <c r="P3" s="23" t="str">
        <f>MID(M1,7,3)</f>
        <v>000</v>
      </c>
    </row>
    <row r="4" spans="1:26" x14ac:dyDescent="0.25">
      <c r="I4" s="23" t="s">
        <v>45</v>
      </c>
      <c r="J4" s="23" t="s">
        <v>64</v>
      </c>
      <c r="K4" s="23" t="s">
        <v>72</v>
      </c>
      <c r="P4" s="23" t="str">
        <f>MID(M1,10,3)</f>
        <v>000</v>
      </c>
    </row>
    <row r="5" spans="1:26" x14ac:dyDescent="0.25">
      <c r="I5" s="23" t="s">
        <v>46</v>
      </c>
      <c r="J5" s="23" t="s">
        <v>65</v>
      </c>
      <c r="K5" s="23" t="s">
        <v>73</v>
      </c>
      <c r="P5" s="23" t="str">
        <f>IF(VALUE(MID(M1,14,2))&gt;0,MID(M1,14,2),"000")</f>
        <v>000</v>
      </c>
    </row>
    <row r="6" spans="1:26" x14ac:dyDescent="0.25">
      <c r="I6" s="23" t="s">
        <v>47</v>
      </c>
      <c r="J6" s="23" t="s">
        <v>66</v>
      </c>
      <c r="K6" s="23" t="s">
        <v>74</v>
      </c>
    </row>
    <row r="7" spans="1:26" x14ac:dyDescent="0.25">
      <c r="A7" s="3" t="s">
        <v>2</v>
      </c>
      <c r="B7" s="2"/>
      <c r="C7" s="2"/>
      <c r="D7" s="2"/>
      <c r="E7" s="2"/>
      <c r="F7" s="2"/>
      <c r="G7" s="2"/>
      <c r="I7" s="23" t="s">
        <v>48</v>
      </c>
      <c r="J7" s="23" t="s">
        <v>67</v>
      </c>
      <c r="K7" s="23" t="s">
        <v>75</v>
      </c>
    </row>
    <row r="8" spans="1:26" x14ac:dyDescent="0.25">
      <c r="A8" s="3" t="s">
        <v>131</v>
      </c>
      <c r="B8" s="2"/>
      <c r="C8" s="2"/>
      <c r="D8" s="2"/>
      <c r="E8" s="2"/>
      <c r="F8" s="2"/>
      <c r="G8" s="2"/>
      <c r="I8" s="23" t="s">
        <v>49</v>
      </c>
      <c r="J8" s="23" t="s">
        <v>68</v>
      </c>
      <c r="K8" s="23" t="s">
        <v>76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26" x14ac:dyDescent="0.25">
      <c r="I9" s="23" t="s">
        <v>50</v>
      </c>
      <c r="J9" s="23" t="s">
        <v>69</v>
      </c>
      <c r="K9" s="23" t="s">
        <v>77</v>
      </c>
    </row>
    <row r="10" spans="1:26" x14ac:dyDescent="0.25">
      <c r="A10" s="13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21</v>
      </c>
      <c r="I10" s="23" t="s">
        <v>51</v>
      </c>
    </row>
    <row r="11" spans="1:26" ht="22.5" x14ac:dyDescent="0.25">
      <c r="A11" s="14">
        <v>1</v>
      </c>
      <c r="B11" s="14" t="s">
        <v>34</v>
      </c>
      <c r="C11" s="16">
        <v>120</v>
      </c>
      <c r="D11" s="17" t="s">
        <v>132</v>
      </c>
      <c r="E11" s="18"/>
      <c r="F11" s="19"/>
      <c r="G11" s="20">
        <f>IFERROR(C11*F11,0)</f>
        <v>0</v>
      </c>
      <c r="I11" s="23" t="s">
        <v>52</v>
      </c>
      <c r="Z11" s="15">
        <v>24227</v>
      </c>
    </row>
    <row r="12" spans="1:26" ht="22.5" x14ac:dyDescent="0.25">
      <c r="A12" s="14">
        <v>2</v>
      </c>
      <c r="B12" s="14" t="s">
        <v>34</v>
      </c>
      <c r="C12" s="16">
        <v>25</v>
      </c>
      <c r="D12" s="17" t="s">
        <v>133</v>
      </c>
      <c r="E12" s="18"/>
      <c r="F12" s="19"/>
      <c r="G12" s="20">
        <f>IFERROR(C12*F12,0)</f>
        <v>0</v>
      </c>
      <c r="I12" s="23" t="s">
        <v>53</v>
      </c>
      <c r="Z12" s="15">
        <v>21992</v>
      </c>
    </row>
    <row r="13" spans="1:26" ht="22.5" x14ac:dyDescent="0.25">
      <c r="A13" s="14">
        <v>3</v>
      </c>
      <c r="B13" s="14" t="s">
        <v>34</v>
      </c>
      <c r="C13" s="16">
        <v>25</v>
      </c>
      <c r="D13" s="17" t="s">
        <v>134</v>
      </c>
      <c r="E13" s="18"/>
      <c r="F13" s="19"/>
      <c r="G13" s="20">
        <f>IFERROR(C13*F13,0)</f>
        <v>0</v>
      </c>
      <c r="I13" s="23" t="s">
        <v>54</v>
      </c>
      <c r="Z13" s="15">
        <v>21993</v>
      </c>
    </row>
    <row r="14" spans="1:26" ht="22.5" x14ac:dyDescent="0.25">
      <c r="A14" s="14">
        <v>4</v>
      </c>
      <c r="B14" s="14" t="s">
        <v>34</v>
      </c>
      <c r="C14" s="16">
        <v>25</v>
      </c>
      <c r="D14" s="17" t="s">
        <v>135</v>
      </c>
      <c r="E14" s="18"/>
      <c r="F14" s="19"/>
      <c r="G14" s="20">
        <f>IFERROR(C14*F14,0)</f>
        <v>0</v>
      </c>
      <c r="I14" s="23" t="s">
        <v>55</v>
      </c>
      <c r="L14" s="23" t="str">
        <f>P1</f>
        <v>000</v>
      </c>
      <c r="Z14" s="15">
        <v>24228</v>
      </c>
    </row>
    <row r="15" spans="1:26" ht="22.5" x14ac:dyDescent="0.25">
      <c r="A15" s="14">
        <v>5</v>
      </c>
      <c r="B15" s="14" t="s">
        <v>34</v>
      </c>
      <c r="C15" s="16">
        <v>25</v>
      </c>
      <c r="D15" s="17" t="s">
        <v>136</v>
      </c>
      <c r="E15" s="18"/>
      <c r="F15" s="19"/>
      <c r="G15" s="20">
        <f>IFERROR(C15*F15,0)</f>
        <v>0</v>
      </c>
      <c r="I15" s="23" t="s">
        <v>56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  <c r="Z15" s="15">
        <v>21995</v>
      </c>
    </row>
    <row r="16" spans="1:26" ht="22.5" x14ac:dyDescent="0.25">
      <c r="A16" s="14">
        <v>6</v>
      </c>
      <c r="B16" s="14" t="s">
        <v>34</v>
      </c>
      <c r="C16" s="16">
        <v>10</v>
      </c>
      <c r="D16" s="17" t="s">
        <v>137</v>
      </c>
      <c r="E16" s="18"/>
      <c r="F16" s="19"/>
      <c r="G16" s="20">
        <f>IFERROR(C16*F16,0)</f>
        <v>0</v>
      </c>
      <c r="I16" s="23" t="s">
        <v>57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  <c r="Z16" s="15">
        <v>21996</v>
      </c>
    </row>
    <row r="17" spans="1:26" ht="22.5" x14ac:dyDescent="0.25">
      <c r="A17" s="14">
        <v>7</v>
      </c>
      <c r="B17" s="14" t="s">
        <v>34</v>
      </c>
      <c r="C17" s="16">
        <v>10</v>
      </c>
      <c r="D17" s="17" t="s">
        <v>138</v>
      </c>
      <c r="E17" s="18"/>
      <c r="F17" s="19"/>
      <c r="G17" s="20">
        <f>IFERROR(C17*F17,0)</f>
        <v>0</v>
      </c>
      <c r="I17" s="23" t="s">
        <v>58</v>
      </c>
      <c r="Z17" s="15">
        <v>21997</v>
      </c>
    </row>
    <row r="18" spans="1:26" ht="22.5" x14ac:dyDescent="0.25">
      <c r="A18" s="14">
        <v>8</v>
      </c>
      <c r="B18" s="14" t="s">
        <v>34</v>
      </c>
      <c r="C18" s="16">
        <v>50</v>
      </c>
      <c r="D18" s="17" t="s">
        <v>139</v>
      </c>
      <c r="E18" s="18"/>
      <c r="F18" s="19"/>
      <c r="G18" s="20">
        <f>IFERROR(C18*F18,0)</f>
        <v>0</v>
      </c>
      <c r="I18" s="23" t="s">
        <v>59</v>
      </c>
      <c r="Z18" s="15">
        <v>22040</v>
      </c>
    </row>
    <row r="19" spans="1:26" x14ac:dyDescent="0.25">
      <c r="A19" s="14">
        <v>9</v>
      </c>
      <c r="B19" s="14" t="s">
        <v>34</v>
      </c>
      <c r="C19" s="16">
        <v>100</v>
      </c>
      <c r="D19" s="17" t="s">
        <v>140</v>
      </c>
      <c r="E19" s="18"/>
      <c r="F19" s="19"/>
      <c r="G19" s="20">
        <f>IFERROR(C19*F19,0)</f>
        <v>0</v>
      </c>
      <c r="I19" s="23" t="s">
        <v>60</v>
      </c>
      <c r="L19" s="23" t="str">
        <f>P2</f>
        <v>000</v>
      </c>
      <c r="Z19" s="15">
        <v>21999</v>
      </c>
    </row>
    <row r="20" spans="1:26" x14ac:dyDescent="0.25">
      <c r="A20" s="14">
        <v>10</v>
      </c>
      <c r="B20" s="14" t="s">
        <v>34</v>
      </c>
      <c r="C20" s="16">
        <v>50</v>
      </c>
      <c r="D20" s="17" t="s">
        <v>141</v>
      </c>
      <c r="E20" s="18"/>
      <c r="F20" s="19"/>
      <c r="G20" s="20">
        <f>IFERROR(C20*F20,0)</f>
        <v>0</v>
      </c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  <c r="Z20" s="15">
        <v>24229</v>
      </c>
    </row>
    <row r="21" spans="1:26" x14ac:dyDescent="0.25">
      <c r="A21" s="14">
        <v>11</v>
      </c>
      <c r="B21" s="14" t="s">
        <v>34</v>
      </c>
      <c r="C21" s="16">
        <v>50</v>
      </c>
      <c r="D21" s="17" t="s">
        <v>142</v>
      </c>
      <c r="E21" s="18"/>
      <c r="F21" s="19"/>
      <c r="G21" s="20">
        <f>IFERROR(C21*F21,0)</f>
        <v>0</v>
      </c>
      <c r="I21" s="24">
        <f>G45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  <c r="Z21" s="15">
        <v>22001</v>
      </c>
    </row>
    <row r="22" spans="1:26" x14ac:dyDescent="0.25">
      <c r="A22" s="14">
        <v>12</v>
      </c>
      <c r="B22" s="14" t="s">
        <v>34</v>
      </c>
      <c r="C22" s="16">
        <v>50</v>
      </c>
      <c r="D22" s="17" t="s">
        <v>143</v>
      </c>
      <c r="E22" s="18"/>
      <c r="F22" s="19"/>
      <c r="G22" s="20">
        <f>IFERROR(C22*F22,0)</f>
        <v>0</v>
      </c>
      <c r="Z22" s="15">
        <v>22002</v>
      </c>
    </row>
    <row r="23" spans="1:26" x14ac:dyDescent="0.25">
      <c r="A23" s="14">
        <v>13</v>
      </c>
      <c r="B23" s="14" t="s">
        <v>34</v>
      </c>
      <c r="C23" s="16">
        <v>50</v>
      </c>
      <c r="D23" s="17" t="s">
        <v>144</v>
      </c>
      <c r="E23" s="18"/>
      <c r="F23" s="19"/>
      <c r="G23" s="20">
        <f>IFERROR(C23*F23,0)</f>
        <v>0</v>
      </c>
      <c r="Z23" s="15">
        <v>22003</v>
      </c>
    </row>
    <row r="24" spans="1:26" x14ac:dyDescent="0.25">
      <c r="A24" s="14">
        <v>14</v>
      </c>
      <c r="B24" s="14" t="s">
        <v>34</v>
      </c>
      <c r="C24" s="16">
        <v>50</v>
      </c>
      <c r="D24" s="17" t="s">
        <v>145</v>
      </c>
      <c r="E24" s="18"/>
      <c r="F24" s="19"/>
      <c r="G24" s="20">
        <f>IFERROR(C24*F24,0)</f>
        <v>0</v>
      </c>
      <c r="L24" s="23" t="str">
        <f>P3</f>
        <v>000</v>
      </c>
      <c r="Z24" s="15">
        <v>22004</v>
      </c>
    </row>
    <row r="25" spans="1:26" x14ac:dyDescent="0.25">
      <c r="A25" s="14">
        <v>15</v>
      </c>
      <c r="B25" s="14" t="s">
        <v>34</v>
      </c>
      <c r="C25" s="16">
        <v>50</v>
      </c>
      <c r="D25" s="17" t="s">
        <v>146</v>
      </c>
      <c r="E25" s="18"/>
      <c r="F25" s="19"/>
      <c r="G25" s="20">
        <f>IFERROR(C25*F25,0)</f>
        <v>0</v>
      </c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  <c r="Z25" s="15">
        <v>22005</v>
      </c>
    </row>
    <row r="26" spans="1:26" x14ac:dyDescent="0.25">
      <c r="A26" s="14">
        <v>16</v>
      </c>
      <c r="B26" s="14" t="s">
        <v>34</v>
      </c>
      <c r="C26" s="16">
        <v>50</v>
      </c>
      <c r="D26" s="17" t="s">
        <v>147</v>
      </c>
      <c r="E26" s="18"/>
      <c r="F26" s="19"/>
      <c r="G26" s="20">
        <f>IFERROR(C26*F26,0)</f>
        <v>0</v>
      </c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  <c r="Z26" s="15">
        <v>22006</v>
      </c>
    </row>
    <row r="27" spans="1:26" x14ac:dyDescent="0.25">
      <c r="A27" s="14">
        <v>17</v>
      </c>
      <c r="B27" s="14" t="s">
        <v>34</v>
      </c>
      <c r="C27" s="16">
        <v>50</v>
      </c>
      <c r="D27" s="17" t="s">
        <v>148</v>
      </c>
      <c r="E27" s="18"/>
      <c r="F27" s="19"/>
      <c r="G27" s="20">
        <f>IFERROR(C27*F27,0)</f>
        <v>0</v>
      </c>
      <c r="Z27" s="15">
        <v>22007</v>
      </c>
    </row>
    <row r="28" spans="1:26" x14ac:dyDescent="0.25">
      <c r="A28" s="14">
        <v>18</v>
      </c>
      <c r="B28" s="14" t="s">
        <v>34</v>
      </c>
      <c r="C28" s="16">
        <v>50</v>
      </c>
      <c r="D28" s="17" t="s">
        <v>149</v>
      </c>
      <c r="E28" s="18"/>
      <c r="F28" s="19"/>
      <c r="G28" s="20">
        <f>IFERROR(C28*F28,0)</f>
        <v>0</v>
      </c>
      <c r="Z28" s="15">
        <v>22008</v>
      </c>
    </row>
    <row r="29" spans="1:26" x14ac:dyDescent="0.25">
      <c r="A29" s="14">
        <v>19</v>
      </c>
      <c r="B29" s="14" t="s">
        <v>34</v>
      </c>
      <c r="C29" s="16">
        <v>50</v>
      </c>
      <c r="D29" s="17" t="s">
        <v>150</v>
      </c>
      <c r="E29" s="18"/>
      <c r="F29" s="19"/>
      <c r="G29" s="20">
        <f>IFERROR(C29*F29,0)</f>
        <v>0</v>
      </c>
      <c r="L29" s="23" t="str">
        <f>P4</f>
        <v>000</v>
      </c>
      <c r="Z29" s="15">
        <v>22009</v>
      </c>
    </row>
    <row r="30" spans="1:26" x14ac:dyDescent="0.25">
      <c r="A30" s="14">
        <v>20</v>
      </c>
      <c r="B30" s="14" t="s">
        <v>34</v>
      </c>
      <c r="C30" s="16">
        <v>40</v>
      </c>
      <c r="D30" s="17" t="s">
        <v>151</v>
      </c>
      <c r="E30" s="18"/>
      <c r="F30" s="19"/>
      <c r="G30" s="20">
        <f>IFERROR(C30*F30,0)</f>
        <v>0</v>
      </c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  <c r="Z30" s="15">
        <v>22010</v>
      </c>
    </row>
    <row r="31" spans="1:26" x14ac:dyDescent="0.25">
      <c r="A31" s="14">
        <v>21</v>
      </c>
      <c r="B31" s="14" t="s">
        <v>34</v>
      </c>
      <c r="C31" s="16">
        <v>30</v>
      </c>
      <c r="D31" s="17" t="s">
        <v>152</v>
      </c>
      <c r="E31" s="18"/>
      <c r="F31" s="19"/>
      <c r="G31" s="20">
        <f>IFERROR(C31*F31,0)</f>
        <v>0</v>
      </c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  <c r="Z31" s="15">
        <v>22011</v>
      </c>
    </row>
    <row r="32" spans="1:26" ht="22.5" x14ac:dyDescent="0.25">
      <c r="A32" s="14">
        <v>22</v>
      </c>
      <c r="B32" s="14" t="s">
        <v>34</v>
      </c>
      <c r="C32" s="16">
        <v>50</v>
      </c>
      <c r="D32" s="17" t="s">
        <v>153</v>
      </c>
      <c r="E32" s="18"/>
      <c r="F32" s="19"/>
      <c r="G32" s="20">
        <f>IFERROR(C32*F32,0)</f>
        <v>0</v>
      </c>
      <c r="Z32" s="15">
        <v>22012</v>
      </c>
    </row>
    <row r="33" spans="1:26" x14ac:dyDescent="0.25">
      <c r="A33" s="14">
        <v>23</v>
      </c>
      <c r="B33" s="14" t="s">
        <v>34</v>
      </c>
      <c r="C33" s="16">
        <v>10</v>
      </c>
      <c r="D33" s="17" t="s">
        <v>154</v>
      </c>
      <c r="E33" s="18"/>
      <c r="F33" s="19"/>
      <c r="G33" s="20">
        <f>IFERROR(C33*F33,0)</f>
        <v>0</v>
      </c>
      <c r="Z33" s="15">
        <v>22013</v>
      </c>
    </row>
    <row r="34" spans="1:26" x14ac:dyDescent="0.25">
      <c r="A34" s="14">
        <v>24</v>
      </c>
      <c r="B34" s="14" t="s">
        <v>34</v>
      </c>
      <c r="C34" s="16">
        <v>10</v>
      </c>
      <c r="D34" s="17" t="s">
        <v>155</v>
      </c>
      <c r="E34" s="18"/>
      <c r="F34" s="19"/>
      <c r="G34" s="20">
        <f>IFERROR(C34*F34,0)</f>
        <v>0</v>
      </c>
      <c r="Z34" s="15">
        <v>22014</v>
      </c>
    </row>
    <row r="35" spans="1:26" x14ac:dyDescent="0.25">
      <c r="A35" s="14">
        <v>25</v>
      </c>
      <c r="B35" s="14" t="s">
        <v>34</v>
      </c>
      <c r="C35" s="16">
        <v>10</v>
      </c>
      <c r="D35" s="17" t="s">
        <v>156</v>
      </c>
      <c r="E35" s="18"/>
      <c r="F35" s="19"/>
      <c r="G35" s="20">
        <f>IFERROR(C35*F35,0)</f>
        <v>0</v>
      </c>
      <c r="L35" s="23" t="str">
        <f>P5</f>
        <v>000</v>
      </c>
      <c r="Z35" s="15">
        <v>22015</v>
      </c>
    </row>
    <row r="36" spans="1:26" x14ac:dyDescent="0.25">
      <c r="A36" s="14">
        <v>26</v>
      </c>
      <c r="B36" s="14" t="s">
        <v>34</v>
      </c>
      <c r="C36" s="16">
        <v>10</v>
      </c>
      <c r="D36" s="17" t="s">
        <v>157</v>
      </c>
      <c r="E36" s="18"/>
      <c r="F36" s="19"/>
      <c r="G36" s="20">
        <f>IFERROR(C36*F36,0)</f>
        <v>0</v>
      </c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  <c r="Z36" s="15">
        <v>22016</v>
      </c>
    </row>
    <row r="37" spans="1:26" x14ac:dyDescent="0.25">
      <c r="A37" s="14">
        <v>27</v>
      </c>
      <c r="B37" s="14" t="s">
        <v>34</v>
      </c>
      <c r="C37" s="16">
        <v>10</v>
      </c>
      <c r="D37" s="17" t="s">
        <v>158</v>
      </c>
      <c r="E37" s="18"/>
      <c r="F37" s="19"/>
      <c r="G37" s="20">
        <f>IFERROR(C37*F37,0)</f>
        <v>0</v>
      </c>
      <c r="Z37" s="15">
        <v>22017</v>
      </c>
    </row>
    <row r="38" spans="1:26" x14ac:dyDescent="0.25">
      <c r="A38" s="14">
        <v>28</v>
      </c>
      <c r="B38" s="14" t="s">
        <v>34</v>
      </c>
      <c r="C38" s="16">
        <v>10</v>
      </c>
      <c r="D38" s="17" t="s">
        <v>159</v>
      </c>
      <c r="E38" s="18"/>
      <c r="F38" s="19"/>
      <c r="G38" s="20">
        <f>IFERROR(C38*F38,0)</f>
        <v>0</v>
      </c>
      <c r="Z38" s="15">
        <v>22018</v>
      </c>
    </row>
    <row r="39" spans="1:26" x14ac:dyDescent="0.25">
      <c r="A39" s="14">
        <v>29</v>
      </c>
      <c r="B39" s="14" t="s">
        <v>34</v>
      </c>
      <c r="C39" s="16">
        <v>10</v>
      </c>
      <c r="D39" s="17" t="s">
        <v>160</v>
      </c>
      <c r="E39" s="18"/>
      <c r="F39" s="19"/>
      <c r="G39" s="20">
        <f>IFERROR(C39*F39,0)</f>
        <v>0</v>
      </c>
      <c r="Z39" s="15">
        <v>22019</v>
      </c>
    </row>
    <row r="40" spans="1:26" x14ac:dyDescent="0.25">
      <c r="A40" s="14">
        <v>30</v>
      </c>
      <c r="B40" s="14" t="s">
        <v>34</v>
      </c>
      <c r="C40" s="16">
        <v>30</v>
      </c>
      <c r="D40" s="17" t="s">
        <v>161</v>
      </c>
      <c r="E40" s="18"/>
      <c r="F40" s="19"/>
      <c r="G40" s="20">
        <f>IFERROR(C40*F40,0)</f>
        <v>0</v>
      </c>
      <c r="Z40" s="15">
        <v>22020</v>
      </c>
    </row>
    <row r="41" spans="1:26" x14ac:dyDescent="0.25">
      <c r="A41" s="14">
        <v>31</v>
      </c>
      <c r="B41" s="14" t="s">
        <v>34</v>
      </c>
      <c r="C41" s="16">
        <v>30</v>
      </c>
      <c r="D41" s="17" t="s">
        <v>162</v>
      </c>
      <c r="E41" s="18"/>
      <c r="F41" s="19"/>
      <c r="G41" s="20">
        <f>IFERROR(C41*F41,0)</f>
        <v>0</v>
      </c>
      <c r="Z41" s="15">
        <v>22021</v>
      </c>
    </row>
    <row r="42" spans="1:26" x14ac:dyDescent="0.25">
      <c r="A42" s="14">
        <v>32</v>
      </c>
      <c r="B42" s="14" t="s">
        <v>34</v>
      </c>
      <c r="C42" s="16">
        <v>30</v>
      </c>
      <c r="D42" s="17" t="s">
        <v>163</v>
      </c>
      <c r="E42" s="18"/>
      <c r="F42" s="19"/>
      <c r="G42" s="20">
        <f>IFERROR(C42*F42,0)</f>
        <v>0</v>
      </c>
      <c r="Z42" s="15">
        <v>22022</v>
      </c>
    </row>
    <row r="43" spans="1:26" ht="22.5" x14ac:dyDescent="0.25">
      <c r="A43" s="14">
        <v>33</v>
      </c>
      <c r="B43" s="14" t="s">
        <v>34</v>
      </c>
      <c r="C43" s="16">
        <v>50</v>
      </c>
      <c r="D43" s="17" t="s">
        <v>164</v>
      </c>
      <c r="E43" s="18"/>
      <c r="F43" s="19"/>
      <c r="G43" s="20">
        <f>IFERROR(C43*F43,0)</f>
        <v>0</v>
      </c>
      <c r="Z43" s="15">
        <v>24230</v>
      </c>
    </row>
    <row r="44" spans="1:26" x14ac:dyDescent="0.25">
      <c r="A44" s="14">
        <v>34</v>
      </c>
      <c r="B44" s="14" t="s">
        <v>34</v>
      </c>
      <c r="C44" s="16">
        <v>20</v>
      </c>
      <c r="D44" s="17" t="s">
        <v>165</v>
      </c>
      <c r="E44" s="18"/>
      <c r="F44" s="19"/>
      <c r="G44" s="20">
        <f>IFERROR(C44*F44,0)</f>
        <v>0</v>
      </c>
      <c r="Z44" s="15">
        <v>24231</v>
      </c>
    </row>
    <row r="45" spans="1:26" x14ac:dyDescent="0.25">
      <c r="G45" s="21">
        <f>SUM(G11:G12:G13:G14:G15:G16:G17:G18:G19:G20:G21:G22:G23:G24:G25:G26:G27:G28:G29:G30:G31:G32:G33:G34:G35:G36:G37:G38:G39:G40:G41:G42:G43:G44)</f>
        <v>0</v>
      </c>
    </row>
    <row r="47" spans="1:26" x14ac:dyDescent="0.25">
      <c r="A47" s="22" t="s">
        <v>41</v>
      </c>
      <c r="B47" s="10"/>
      <c r="C47" s="25" t="str">
        <f ca="1">M8</f>
        <v xml:space="preserve">    </v>
      </c>
      <c r="D47" s="10"/>
      <c r="E47" s="10"/>
      <c r="F47" s="10"/>
      <c r="G47" s="10"/>
    </row>
    <row r="49" spans="1:7" x14ac:dyDescent="0.25">
      <c r="A49" s="6" t="s">
        <v>166</v>
      </c>
      <c r="B49" s="2"/>
      <c r="C49" s="2"/>
      <c r="D49" s="2"/>
      <c r="E49" s="6" t="s">
        <v>167</v>
      </c>
      <c r="F49" s="2"/>
      <c r="G49" s="2"/>
    </row>
    <row r="51" spans="1:7" x14ac:dyDescent="0.25">
      <c r="A51" s="6" t="s">
        <v>168</v>
      </c>
      <c r="B51" s="2"/>
      <c r="C51" s="2"/>
      <c r="D51" s="2"/>
      <c r="E51" s="6" t="s">
        <v>169</v>
      </c>
      <c r="F51" s="2"/>
      <c r="G51" s="2"/>
    </row>
    <row r="54" spans="1:7" ht="15.75" thickBot="1" x14ac:dyDescent="0.3"/>
    <row r="55" spans="1:7" x14ac:dyDescent="0.25">
      <c r="C55" s="26" t="s">
        <v>170</v>
      </c>
      <c r="D55" s="27"/>
      <c r="E55" s="27"/>
      <c r="F55" s="27"/>
    </row>
  </sheetData>
  <sheetProtection algorithmName="SHA-512" hashValue="JHcMePO7okXEA+3YThQyp5T++YunG09wU+USEJ+jD+V5bHnBtk+qPkUiMCs60ZV5PPLfJodHs9Hydo/T4jL/sQ==" saltValue="w2E6Y9MkFiIq0nTE1pBnFg==" spinCount="100000" sheet="1" objects="1" scenarios="1"/>
  <mergeCells count="11">
    <mergeCell ref="A49:D49"/>
    <mergeCell ref="E49:G49"/>
    <mergeCell ref="A51:D51"/>
    <mergeCell ref="E51:G51"/>
    <mergeCell ref="C55:F55"/>
    <mergeCell ref="D2:G2"/>
    <mergeCell ref="D3:G3"/>
    <mergeCell ref="A7:G7"/>
    <mergeCell ref="A8:G8"/>
    <mergeCell ref="A47:B47"/>
    <mergeCell ref="C47:G4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Lote-1</vt:lpstr>
      <vt:lpstr>Lote-2</vt:lpstr>
      <vt:lpstr>Lote-3</vt:lpstr>
      <vt:lpstr>Lote-4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Governo</dc:creator>
  <cp:lastModifiedBy>Governo</cp:lastModifiedBy>
  <dcterms:created xsi:type="dcterms:W3CDTF">2016-07-04T11:51:47Z</dcterms:created>
  <dcterms:modified xsi:type="dcterms:W3CDTF">2016-07-04T11:53:09Z</dcterms:modified>
</cp:coreProperties>
</file>